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di\Desktop\"/>
    </mc:Choice>
  </mc:AlternateContent>
  <xr:revisionPtr revIDLastSave="0" documentId="13_ncr:1_{99E68EF6-5D98-4979-8055-62EC12FC2C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éclarations" sheetId="1" r:id="rId1"/>
    <sheet name="Sources" sheetId="2" r:id="rId2"/>
    <sheet name="Pilotage de crise" sheetId="3" r:id="rId3"/>
    <sheet name="Journal des corrections" sheetId="4" r:id="rId4"/>
    <sheet name="Mode d'emplo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5" l="1"/>
  <c r="B7" i="5"/>
  <c r="B6" i="5"/>
  <c r="B5" i="5"/>
  <c r="P44" i="3"/>
  <c r="J44" i="3"/>
  <c r="P43" i="3"/>
  <c r="J43" i="3"/>
  <c r="P42" i="3"/>
  <c r="J42" i="3"/>
  <c r="P41" i="3"/>
  <c r="J41" i="3"/>
  <c r="P40" i="3"/>
  <c r="J40" i="3"/>
  <c r="P39" i="3"/>
  <c r="J39" i="3"/>
  <c r="P38" i="3"/>
  <c r="J38" i="3"/>
  <c r="P37" i="3"/>
  <c r="J37" i="3"/>
  <c r="P36" i="3"/>
  <c r="J36" i="3"/>
  <c r="P35" i="3"/>
  <c r="J35" i="3"/>
  <c r="P34" i="3"/>
  <c r="J34" i="3"/>
  <c r="P33" i="3"/>
  <c r="J33" i="3"/>
  <c r="P32" i="3"/>
  <c r="J32" i="3"/>
  <c r="P31" i="3"/>
  <c r="J31" i="3"/>
  <c r="P30" i="3"/>
  <c r="J30" i="3"/>
  <c r="P29" i="3"/>
  <c r="J29" i="3"/>
  <c r="P28" i="3"/>
  <c r="J28" i="3"/>
  <c r="P27" i="3"/>
  <c r="J27" i="3"/>
  <c r="P26" i="3"/>
  <c r="J26" i="3"/>
  <c r="J25" i="3"/>
  <c r="P25" i="3" s="1"/>
  <c r="P24" i="3"/>
  <c r="J24" i="3"/>
  <c r="P23" i="3"/>
  <c r="J23" i="3"/>
  <c r="P22" i="3"/>
  <c r="J22" i="3"/>
  <c r="P21" i="3"/>
  <c r="J21" i="3"/>
  <c r="P20" i="3"/>
  <c r="J20" i="3"/>
  <c r="P19" i="3"/>
  <c r="J19" i="3"/>
  <c r="P18" i="3"/>
  <c r="J18" i="3"/>
  <c r="P17" i="3"/>
  <c r="J17" i="3"/>
  <c r="P16" i="3"/>
  <c r="J16" i="3"/>
  <c r="P15" i="3"/>
  <c r="J15" i="3"/>
  <c r="P14" i="3"/>
  <c r="J14" i="3"/>
  <c r="P13" i="3"/>
  <c r="J13" i="3"/>
  <c r="P12" i="3"/>
  <c r="J12" i="3"/>
  <c r="P11" i="3"/>
  <c r="J11" i="3"/>
  <c r="P10" i="3"/>
  <c r="J10" i="3"/>
  <c r="P9" i="3"/>
  <c r="J9" i="3"/>
  <c r="J8" i="3"/>
  <c r="P8" i="3" s="1"/>
  <c r="P7" i="3"/>
  <c r="J7" i="3"/>
  <c r="P6" i="3"/>
  <c r="J6" i="3"/>
  <c r="B8" i="5" l="1"/>
</calcChain>
</file>

<file path=xl/sharedStrings.xml><?xml version="1.0" encoding="utf-8"?>
<sst xmlns="http://schemas.openxmlformats.org/spreadsheetml/2006/main" count="943" uniqueCount="531">
  <si>
    <t>Cas</t>
  </si>
  <si>
    <t>Norme</t>
  </si>
  <si>
    <t>Norme concernée</t>
  </si>
  <si>
    <t>Délai</t>
  </si>
  <si>
    <t>Organisme destinataire</t>
  </si>
  <si>
    <t>Lien vers le formulaire / page</t>
  </si>
  <si>
    <t>Fait ?</t>
  </si>
  <si>
    <t>Ressource</t>
  </si>
  <si>
    <t>URL</t>
  </si>
  <si>
    <t>CNIL - service en ligne notification violation de données</t>
  </si>
  <si>
    <t>https://www.cnil.fr/fr/services-en-ligne/notifier-une-violation-de-donnees-personnelles</t>
  </si>
  <si>
    <t>ANSSI - Notifications réglementaires</t>
  </si>
  <si>
    <t>https://cyber.gouv.fr/contact-acces/contact/notifications-reglementaires/</t>
  </si>
  <si>
    <t>ANSSI - OSE déclaration d'incident (page)</t>
  </si>
  <si>
    <t>https://cyber.gouv.fr/reglementation/cybersecurite-systemes-dinformation/directives-nis-nis2-et-dispositif-saiv/directive-nis/ose-declaration-dincident/</t>
  </si>
  <si>
    <t>Formulaire OSE (PDF)</t>
  </si>
  <si>
    <t>https://cyber.gouv.fr/documents/7/formulaire-incidents-ose_anssi.pdf</t>
  </si>
  <si>
    <t>ANSSI - OIV déclaration d'incident (page)</t>
  </si>
  <si>
    <t>https://cyber.gouv.fr/reglementation/cybersecurite-systemes-dinformation/directives-nis-nis2-et-dispositif-saiv/dispositif-saiv/oiv-declaration-dincident/</t>
  </si>
  <si>
    <t>Formulaire OIV (PDF)</t>
  </si>
  <si>
    <t>https://cyber.gouv.fr/documents/9/formulaire-declaration-incident-lpm_anssi.pdf</t>
  </si>
  <si>
    <t>ARCEP - Notification d'incidents (télécoms)</t>
  </si>
  <si>
    <t>https://extranet.arcep.fr/communications-electroniques/obligations-legales/notification-d-incidents</t>
  </si>
  <si>
    <t>NIS2 - Directive (UE) 2022/2555 (PDF Eur-Lex)</t>
  </si>
  <si>
    <t>https://eur-lex.europa.eu/legal-content/EN/TXT/PDF/?uri=CELEX%3A32022L2555</t>
  </si>
  <si>
    <t>EDPB - Guidelines 9/2022 (page)</t>
  </si>
  <si>
    <t>https://www.edpb.europa.eu/our-work-tools/our-documents/guidelines/guidelines-92022-personal-data-breach-notification-under_en</t>
  </si>
  <si>
    <t>CERT Santé - Portail</t>
  </si>
  <si>
    <t>https://cyberveille.esante.gouv.fr/</t>
  </si>
  <si>
    <t>AMF - DORA forms</t>
  </si>
  <si>
    <t>https://www.amf-france.org/en/forms-and-declarations/dora</t>
  </si>
  <si>
    <t>ACPR - DORA FAQ</t>
  </si>
  <si>
    <t>https://acpr.banque-france.fr/fr/reglementation/focus-sur-la-reglementation/transverse/digital-operational-resilience-act-dora/faq-sur-la-directive-et-le-reglement-dora</t>
  </si>
  <si>
    <t>17Cyber - service officiel</t>
  </si>
  <si>
    <t>https://17cyber.gouv.fr/</t>
  </si>
  <si>
    <t>Cybermalveillance.gouv.fr - assistance</t>
  </si>
  <si>
    <t>https://www.cybermalveillance.gouv.fr/</t>
  </si>
  <si>
    <t>CERT Santé - cadre législatif et déclarations</t>
  </si>
  <si>
    <t>https://cyberveille.esante.gouv.fr/le-cadre-legislatif-et-les-declarations</t>
  </si>
  <si>
    <t>HDS - Agence du Numérique en Santé</t>
  </si>
  <si>
    <t>https://esante.gouv.fr/produits-services/hds</t>
  </si>
  <si>
    <t>ANSSI - Notifications réglementaires (OIV/OSE/FSN/classifié/qualifié)</t>
  </si>
  <si>
    <t>ANSSI - Notification incident eIDAS</t>
  </si>
  <si>
    <t>https://cyber.gouv.fr/reglementation/reglementation-identite-confiance-numerique/securite-echanges-voie-electronique/reglement-eidas/notification-incident-eidas/</t>
  </si>
  <si>
    <t>ENISA - CRA Single Reporting Platform</t>
  </si>
  <si>
    <t>https://www.enisa.europa.eu/topics/product-security/single-reporting-platform-srp</t>
  </si>
  <si>
    <t>CRA - portail de déclaration SRP</t>
  </si>
  <si>
    <t>https://portal.cra-srp.enisa.europa.eu</t>
  </si>
  <si>
    <t>AI Act - texte consolidé 27/07/2026</t>
  </si>
  <si>
    <t>https://eur-lex.europa.eu/eli/reg/2024/1689/2026-07-27/fra</t>
  </si>
  <si>
    <t>Directive REC/CER - article 15</t>
  </si>
  <si>
    <t>https://eur-lex.europa.eu/eli/dir/2022/2557/oj?locale=fr</t>
  </si>
  <si>
    <t>Code des assurances - art. L12-10-1</t>
  </si>
  <si>
    <t>https://www.legifrance.gouv.fr/codes/id/LEGISCTA000047048148</t>
  </si>
  <si>
    <t>MDR - règlement (UE) 2017/745</t>
  </si>
  <si>
    <t>https://eur-lex.europa.eu/legal-content/FR/TXT/?uri=CELEX:02017R0745-20260101</t>
  </si>
  <si>
    <t>Nature de démarche</t>
  </si>
  <si>
    <t>Quand est-elle applicable ?</t>
  </si>
  <si>
    <t>Point de départ du délai</t>
  </si>
  <si>
    <t>Validation / vigilance opérationnelle</t>
  </si>
  <si>
    <t>Victime de cybermalveillance : diagnostic/orientation et accompagnement (utile en crise)</t>
  </si>
  <si>
    <t>—</t>
  </si>
  <si>
    <t>17Cyber — diagnostic, orientation et assistance (facultatif)</t>
  </si>
  <si>
    <t>Dès constat conseillé — aucun délai légal lié à 17Cyber</t>
  </si>
  <si>
    <t>17Cyber (service public d'orientation)</t>
  </si>
  <si>
    <t>☐</t>
  </si>
  <si>
    <t>Assistance facultative</t>
  </si>
  <si>
    <t>Victime ; service d'orientation / aide facultatif</t>
  </si>
  <si>
    <t>Dès constat (conseillé, sans échéance légale)</t>
  </si>
  <si>
    <t>Qualifier le périmètre et conserver l'accusé de réception.</t>
  </si>
  <si>
    <t>Assistance technique et mise en relation prestataires (utile en crise)</t>
  </si>
  <si>
    <t>Cybermalveillance.gouv.fr — assistance (facultatif)</t>
  </si>
  <si>
    <t>Dès constat conseillé — aucun délai légal lié au service</t>
  </si>
  <si>
    <t>Cybermalveillance.gouv.fr</t>
  </si>
  <si>
    <t>Système d’IA à haut risque : incident grave</t>
  </si>
  <si>
    <t>AI Act</t>
  </si>
  <si>
    <t>Règlement (UE) 2024/1689, art. 73 (application différée pour systèmes à haut risque)</t>
  </si>
  <si>
    <t>≤ 15 j (cas courant) ; ≤ 2 j (violation de grande ampleur / art. 3, 49 b) ; ≤ 10 j (décès)</t>
  </si>
  <si>
    <t>Autorité de surveillance du marché des États membres concernés</t>
  </si>
  <si>
    <t>https://eur-lex.europa.eu/legal-content/FR/TXT/?uri=CELEX:02024R1689-20260727</t>
  </si>
  <si>
    <t>Obligation conditionnelle</t>
  </si>
  <si>
    <t>Fournisseur d'IA à haut risque ; art. 73 selon catégorie et calendrier différé</t>
  </si>
  <si>
    <t>Connaissance de l'incident / lien de causalité raisonnable</t>
  </si>
  <si>
    <t>Non général à ce jour : confirmer dates d'application avant engagement.</t>
  </si>
  <si>
    <t>Cyberattaque couverte par une assurance : dépôt de plainte</t>
  </si>
  <si>
    <t>Code assurances</t>
  </si>
  <si>
    <t>Code des assurances, art. L12-10-1 — indemnisation de certaines pertes d'un assuré professionnel</t>
  </si>
  <si>
    <t>Plainte ≤ 72 h après connaissance de l'atteinte (si conditions légales remplies)</t>
  </si>
  <si>
    <t>Police / Gendarmerie</t>
  </si>
  <si>
    <t>https://www.legifrance.gouv.fr/codes/article_lc/LEGIARTI000047048152</t>
  </si>
  <si>
    <t>Assuré professionnel éligible à l'indemnisation au titre de L12-10-1</t>
  </si>
  <si>
    <t>Connaissance de l'atteinte</t>
  </si>
  <si>
    <t>Différencier délai de plainte et déclaration à l'assureur (contrat).</t>
  </si>
  <si>
    <t>Opérateur télécom : incident de sécurité à impact significatif sur réseaux/services</t>
  </si>
  <si>
    <t>CPCE</t>
  </si>
  <si>
    <t>CPCE art. D98-5 III (réf. ARCEP)</t>
  </si>
  <si>
    <t>Dès connaissance, si incident remplissant les critères de notification</t>
  </si>
  <si>
    <t>Ministère de l’Intérieur (et ANSSI si origine informatique)</t>
  </si>
  <si>
    <t>Opérateur télécom</t>
  </si>
  <si>
    <t>Connaissance de l'incident / déclencheur du texte</t>
  </si>
  <si>
    <t>Fabricant : vulnérabilité activement exploitée dans un produit numérique</t>
  </si>
  <si>
    <t>CRA</t>
  </si>
  <si>
    <t>CRA, art. 14 — vulnérabilité activement exploitée (fabricant)</t>
  </si>
  <si>
    <t>Alerte ≤ 24 h ; notification ≤ 72 h après connaissance ; rapport final ≤ 14 j après disponibilité de la mesure corrective</t>
  </si>
  <si>
    <t>CSIRT coordonnateur + ENISA (plateforme SRP)</t>
  </si>
  <si>
    <t>Fabricant ; vulnérabilité exploitée ou incident grave produit</t>
  </si>
  <si>
    <t>Connaissance ; rapport final depuis disponibilité du correctif ou notification 72 h</t>
  </si>
  <si>
    <t>Final : calcul depuis le correctif/mesure d'atténuation disponible.</t>
  </si>
  <si>
    <t>Fabricant : incident grave affectant la sécurité d’un produit numérique</t>
  </si>
  <si>
    <t>CRA, art. 14 — incident grave relatif à la sécurité du produit (fabricant)</t>
  </si>
  <si>
    <t>Alerte ≤ 24 h ; notification ≤ 72 h après connaissance ; rapport final ≤ 1 mois après notification de 72 h</t>
  </si>
  <si>
    <t>Final : calcul depuis notification complète 72 h.</t>
  </si>
  <si>
    <t>Incident grave SSI dans un établissement/acteur de santé</t>
  </si>
  <si>
    <t>CSP</t>
  </si>
  <si>
    <t>CSP art. L.1111-8-2 et D.1111-16-2 à D.1111-16-4</t>
  </si>
  <si>
    <t>Sans délai après connaissance, si incident grave et acteur soumis à l'obligation</t>
  </si>
  <si>
    <t>CERT Santé / ANS</t>
  </si>
  <si>
    <t>DORA (entités sous supervision AMF) : incident majeur TIC</t>
  </si>
  <si>
    <t>DORA</t>
  </si>
  <si>
    <t>DORA, règ. (UE) 2022/2554 et règ. délégué 2025/301, art. 5</t>
  </si>
  <si>
    <t>Initial : ≤ 4 h après classement majeur et ≤ 24 h après connaissance* ; intermédiaire : ≤ 72 h après initial ; final : ≤ 1 mois après intermédiaire/MAJ</t>
  </si>
  <si>
    <t>AMF (messagerie sécurisée / Sesterce)</t>
  </si>
  <si>
    <t>Entité financière concernée ; incident TIC classifié majeur</t>
  </si>
  <si>
    <t>Connaissance ET classification ; puis envoi de chaque rapport</t>
  </si>
  <si>
    <t>*Exception si classification majeure après 24 h ; vérifier art. 5 et jours non ouvrés.</t>
  </si>
  <si>
    <t>DORA (entités sous supervision ACPR) : incident majeur TIC</t>
  </si>
  <si>
    <t>ACPR (via OneGate)</t>
  </si>
  <si>
    <t>Prestataire de services de confiance : atteinte à la sécurité / perte d’intégrité significative</t>
  </si>
  <si>
    <t>eIDAS</t>
  </si>
  <si>
    <t>Règlement eIDAS (UE) 910/2014, art. 19 §2 — incident significatif</t>
  </si>
  <si>
    <t>Sans retard et au plus tard 24 h après connaissance</t>
  </si>
  <si>
    <t>ANSSI (organe de contrôle) ; autres autorités si nécessaire</t>
  </si>
  <si>
    <t>Prestataire de services de confiance</t>
  </si>
  <si>
    <t>Hébergeur HDS : incident touchant données de santé / disponibilité</t>
  </si>
  <si>
    <t>HDS</t>
  </si>
  <si>
    <t>Certification HDS + obligations RGPD / contrats / CSP selon contexte</t>
  </si>
  <si>
    <t>Pas de délai HDS unique : RGPD art. 33 §2 = sans retard injustifié vers le client ; délais contractuels à vérifier</t>
  </si>
  <si>
    <t>Client / responsable de traitement ; autres autorités selon obligations distinctes</t>
  </si>
  <si>
    <t>Sous-traitant HDS / obligations contractuelles, RGPD et CSP à distinguer</t>
  </si>
  <si>
    <t>Connaissance de la violation ou délai contractuel prévu</t>
  </si>
  <si>
    <t>Pas de règle de notification « HDS sans délai » universelle.</t>
  </si>
  <si>
    <t>Compromission d'un ACSSI / information classifiée : chaîne de signalement</t>
  </si>
  <si>
    <t>II 910</t>
  </si>
  <si>
    <t>Instruction interministérielle II 910, art. 20 (ACSSI) ; autres règles selon données classifiées</t>
  </si>
  <si>
    <t>Sans délai, selon procédure de protection du secret applicable</t>
  </si>
  <si>
    <t>Officier de sécurité → HFDS / ANSSI selon procédure</t>
  </si>
  <si>
    <t>Organisation manipulant des ACSSI ou informations classifiées</t>
  </si>
  <si>
    <t>Constat / information de la chaîne sécurité</t>
  </si>
  <si>
    <t>Ne pas communiquer des données classifiées par canal non agréé.</t>
  </si>
  <si>
    <t>OIV : incident affectant un SIIV (incident de sécurité)</t>
  </si>
  <si>
    <t>LPM</t>
  </si>
  <si>
    <t>Code de la défense, art. L.1332-6-2 et arrêtés sectoriels OIV/SIIV</t>
  </si>
  <si>
    <t>Sans délai si incident couvert par les critères sectoriels</t>
  </si>
  <si>
    <t>ANSSI (voie sécurisée)</t>
  </si>
  <si>
    <t>OIV</t>
  </si>
  <si>
    <t>Incidents à notifier fixés par arrêtés sectoriels.</t>
  </si>
  <si>
    <t>Dispositif médical : incident grave pouvant être lié à une compromission cyber</t>
  </si>
  <si>
    <t>MDR/IVDR</t>
  </si>
  <si>
    <t>MDR (UE) 2017/745 art. 87 / IVDR (UE) 2017/746 art. 82</t>
  </si>
  <si>
    <t>Fabricant : ≤ 2 j menace grave de santé publique ; ≤ 10 j décès/détérioration grave inattendue ; ≤ 15 j autre incident grave</t>
  </si>
  <si>
    <t>ANSM (France) / autorité nationale compétente ; circuit de vigilance</t>
  </si>
  <si>
    <t>Dispositif médical</t>
  </si>
  <si>
    <t>Les délais de 2/10/15 j correspondent à des cas différents.</t>
  </si>
  <si>
    <t>OSE : incident de sécurité avec impact significatif sur la continuité du service essentiel</t>
  </si>
  <si>
    <t>NIS1</t>
  </si>
  <si>
    <t>Directive NIS (France) + obligations ANSSI (OSE)</t>
  </si>
  <si>
    <t>Sans délai après connaissance, si impact significatif sur un service essentiel notifiable</t>
  </si>
  <si>
    <t>ANSSI / CERT-FR</t>
  </si>
  <si>
    <t>OSE</t>
  </si>
  <si>
    <t>FSN : incident avec impact significatif sur le service numérique</t>
  </si>
  <si>
    <t>NIS1 / décret n°2018-384 art. 20</t>
  </si>
  <si>
    <t>Sans délai après connaissance, si impact significatif sur un service numérique notifiable</t>
  </si>
  <si>
    <t>https://cyber.gouv.fr/reglementation/cybersecurite-systemes-dinformation/directives-nis-nis2-et-dispositif-saiv/directive-nis/fsn-declaration-dincident/</t>
  </si>
  <si>
    <t>FSN</t>
  </si>
  <si>
    <t>NIS2 : incident significatif (alerte précoce)</t>
  </si>
  <si>
    <t>NIS2</t>
  </si>
  <si>
    <t>Directive (UE) 2022/2555, art. 23 — vérifier transposition FR et champ</t>
  </si>
  <si>
    <t>Cadre UE : ≤ 24 h après connaissance d'un incident important ; vérifier applicabilité FR</t>
  </si>
  <si>
    <t>CSIRT / autorité compétente selon droit national</t>
  </si>
  <si>
    <t>https://eur-lex.europa.eu/legal-content/FR/TXT/?uri=CELEX:32022L2555</t>
  </si>
  <si>
    <t>Directive UE / champ FR à vérifier</t>
  </si>
  <si>
    <t>Entité NIS2 concernée ; transposition et seuils FR à confirmer</t>
  </si>
  <si>
    <t>Connaissance ; final depuis notification de 72 h</t>
  </si>
  <si>
    <t>À anticiper mais non présumer applicable sans analyse FR.</t>
  </si>
  <si>
    <t>NIS2 : incident significatif (notification d’incident)</t>
  </si>
  <si>
    <t>Cadre UE : ≤ 72 h après connaissance (24 h pour certains prestataires de confiance) ; vérifier applicabilité FR</t>
  </si>
  <si>
    <t>NIS2 : incident significatif (rapport final)</t>
  </si>
  <si>
    <t>Cadre UE : ≤ 1 mois après notification de 72 h ; si incident en cours, rapport d'étape puis final</t>
  </si>
  <si>
    <t>Si incident toujours en cours, modalités adaptées (art. 23).</t>
  </si>
  <si>
    <t>Incident affectant un produit ou service qualifié par l’ANSSI</t>
  </si>
  <si>
    <t>Qualification ANSSI</t>
  </si>
  <si>
    <t>Engagements propres aux qualifications ANSSI / référentiels QUAL-PROD ou QUAL-SERV</t>
  </si>
  <si>
    <t>Suivre sans délai les modalités de notification imposées par le référentiel applicable</t>
  </si>
  <si>
    <t>ANSSI / correspondant qualification (selon référentiel)</t>
  </si>
  <si>
    <t>Préciser propriétaire de la qualification et contrat de suivi.</t>
  </si>
  <si>
    <t>Entité critique : incident perturbant fortement un service essentiel</t>
  </si>
  <si>
    <t>REC/CER</t>
  </si>
  <si>
    <t>Directive (UE) 2022/2557, art. 15 — entité critique désignée / droit national</t>
  </si>
  <si>
    <t>Cadre UE : ≤ 24 h après connaissance, sauf incapacité opérationnelle ; rapport détaillé ≤ 1 mois si nécessaire</t>
  </si>
  <si>
    <t>Autorité compétente CER, selon droit national</t>
  </si>
  <si>
    <t>Entité critique effectivement désignée ; transposition à confirmer</t>
  </si>
  <si>
    <t>Connaissance de l'incident</t>
  </si>
  <si>
    <t>Vérifier désignation et textes français.</t>
  </si>
  <si>
    <t>Fuite/violation de données personnelles (risque pour les droits et libertés)</t>
  </si>
  <si>
    <t>RGPD</t>
  </si>
  <si>
    <t>RGPD (art. 33)</t>
  </si>
  <si>
    <t>Dans les meilleurs délais, si possible ≤ 72 h après connaissance par le responsable de traitement</t>
  </si>
  <si>
    <t>CNIL (autorité de contrôle)</t>
  </si>
  <si>
    <t>https://www.cnil.fr/fr/violations-de-donnees-personnelles-les-regles-suivre</t>
  </si>
  <si>
    <t>Responsable traitement ; violation générant un risque</t>
  </si>
  <si>
    <t>Connaissance raisonnablement établie de la violation</t>
  </si>
  <si>
    <t>Fuite/violation de données personnelles (risque élevé) : informer les personnes concernées</t>
  </si>
  <si>
    <t>RGPD (art. 34)</t>
  </si>
  <si>
    <t>Sans retard injustifié si risque élevé ; exemptions RGPD art. 34 §3</t>
  </si>
  <si>
    <t>Personnes concernées (communication directe)</t>
  </si>
  <si>
    <t>Responsable traitement ; risque élevé ; sauf exceptions légales</t>
  </si>
  <si>
    <t>Après connaissance, sans retard injustifié</t>
  </si>
  <si>
    <t>Considérer les exemptions de l'art. 34 §3.</t>
  </si>
  <si>
    <t>Violation de données personnelles (même non notifiée) : documentation interne/registre des violations</t>
  </si>
  <si>
    <t>RGPD (art. 33(5)) + lignes directrices EDPB 9/2022</t>
  </si>
  <si>
    <t>Documenter dès que possible toute violation, même sans notification ; pas de délai horaire légal fixé</t>
  </si>
  <si>
    <t>Interne (à produire en cas de contrôle)</t>
  </si>
  <si>
    <t>Responsable traitement ; toute violation de données personnelles</t>
  </si>
  <si>
    <t>Dès la connaissance</t>
  </si>
  <si>
    <t>Registre faits, effets et mesures.</t>
  </si>
  <si>
    <t>Sous-traitant : violation de données personnelles détectée</t>
  </si>
  <si>
    <t>RGPD art. 33(2)</t>
  </si>
  <si>
    <t>Sans retard injustifié après connaissance ; vérifier délai contractuel éventuellement plus court</t>
  </si>
  <si>
    <t>Responsable de traitement / client</t>
  </si>
  <si>
    <t>Sous-traitant du responsable de traitement</t>
  </si>
  <si>
    <t>Dès connaissance de toute violation de données personnelles</t>
  </si>
  <si>
    <t>Le sous-traitant ne bénéficie pas d'un délai de 72 h automatique.</t>
  </si>
  <si>
    <t>DORA — Règlement délégué 2025/301 (art. 5)</t>
  </si>
  <si>
    <t>https://eur-lex.europa.eu/legal-content/FR/TXT/?uri=CELEX:32025R0301</t>
  </si>
  <si>
    <t>CRA — Obligations de notification (Commission européenne)</t>
  </si>
  <si>
    <t>https://digital-strategy.ec.europa.eu/fr/policies/cra-reporting</t>
  </si>
  <si>
    <t>AI Act — Règlement consolidé / art. 73</t>
  </si>
  <si>
    <t>AI Act — Calendrier haut risque (Commission européenne)</t>
  </si>
  <si>
    <t>https://digital-strategy.ec.europa.eu/fr/policies/guidelines-ai-high-risk-systems</t>
  </si>
  <si>
    <t>Assurance cyber — Code assurances L12-10-1</t>
  </si>
  <si>
    <t>CNIL — Règles notifications violations</t>
  </si>
  <si>
    <t>Directive NIS2 — art. 23</t>
  </si>
  <si>
    <t>Directive CER/REC — art. 15</t>
  </si>
  <si>
    <t>ANSSI — Classification / qualifiés / OIV / OSE / FSN</t>
  </si>
  <si>
    <t>Dispositifs médicaux — IVDR art. 82</t>
  </si>
  <si>
    <t>https://eur-lex.europa.eu/eli/reg/2017/746/oj</t>
  </si>
  <si>
    <t>ARCEP — notification incidents télécoms</t>
  </si>
  <si>
    <t>PILOTAGE OPÉRATIONNEL — NOTIFICATIONS &amp; DÉMARCHES EN CRISE</t>
  </si>
  <si>
    <t>Saisir D = Oui/Non/À qualifier • Début (F) = événement déclencheur de l'étape • DORA initial : connaissance (F) + classement majeur (G) • Renseigner responsables, envoi et preuve.</t>
  </si>
  <si>
    <t>ALERTE : calcul indicatif uniquement pour les délais chiffrés. Les délais « sans délai », conditions contractuelles, exceptions et heures légales particulières exigent une validation humaine.</t>
  </si>
  <si>
    <t>Référence réglementaire : 03/10/2026 • Date/heure locale du fichier (à vérifier) • Une même situation peut impliquer plusieurs notifications : les étapes sont séparées.</t>
  </si>
  <si>
    <t>N° fiche</t>
  </si>
  <si>
    <t>Situation</t>
  </si>
  <si>
    <t>Étape de notification / action</t>
  </si>
  <si>
    <t>Applicable ?</t>
  </si>
  <si>
    <t>État</t>
  </si>
  <si>
    <t>Début : date + heure</t>
  </si>
  <si>
    <t>Classement majeur (DORA)</t>
  </si>
  <si>
    <t>Type calcul</t>
  </si>
  <si>
    <t>Valeur</t>
  </si>
  <si>
    <t>Échéance indicative</t>
  </si>
  <si>
    <t>Responsable</t>
  </si>
  <si>
    <t>Suppléant</t>
  </si>
  <si>
    <t>Transmis le</t>
  </si>
  <si>
    <t>Preuve / accusé</t>
  </si>
  <si>
    <t>Notes / déclencheur</t>
  </si>
  <si>
    <t>Alerte suivi</t>
  </si>
  <si>
    <t>Source officielle</t>
  </si>
  <si>
    <t>Victime de cybermalveillance : diagnostic/orientation et accompagnement (utile en ...</t>
  </si>
  <si>
    <t>Assistance / diagnostic 17Cyber</t>
  </si>
  <si>
    <t>À qualifier</t>
  </si>
  <si>
    <t>À évaluer</t>
  </si>
  <si>
    <t>manuel</t>
  </si>
  <si>
    <t>Facultatif ; ne remplace pas plainte ou notification.</t>
  </si>
  <si>
    <t>Assistance Cybermalveillance.gouv.fr</t>
  </si>
  <si>
    <t>Facultatif ; ne remplace pas déclaration obligatoire.</t>
  </si>
  <si>
    <t>AI Act — art. 73 / cas général (15 j)</t>
  </si>
  <si>
    <t>j</t>
  </si>
  <si>
    <t>Fournisseur IA haut risque ; vérifier calendrier d'application et causalité.</t>
  </si>
  <si>
    <t>AI Act — grande ampleur / art. 3, 49 b) (2 j)</t>
  </si>
  <si>
    <t>Alternative au régime général ; vérifier périmètre et applicabilité.</t>
  </si>
  <si>
    <t>AI Act — décès (10 j)</t>
  </si>
  <si>
    <t>Alternative au régime général ; signalement immédiat si causalité établie/suspectée.</t>
  </si>
  <si>
    <t>Dépôt de plainte conditionnant certaines indemnisations</t>
  </si>
  <si>
    <t>h</t>
  </si>
  <si>
    <t>Art. L12-10-1 ; délai depuis connaissance ; déclaration assureur = contrat.</t>
  </si>
  <si>
    <t>Notification opérateur télécom</t>
  </si>
  <si>
    <t>Dès connaissance ; si critères sectoriels remplis.</t>
  </si>
  <si>
    <t>CRA — alerte précoce : vulnérabilité exploitée</t>
  </si>
  <si>
    <t>Départ : connaissance de vulnérabilité activement exploitée.</t>
  </si>
  <si>
    <t>CRA — notification complète : vulnérabilité</t>
  </si>
  <si>
    <t>Départ : même connaissance que l'alerte précoce.</t>
  </si>
  <si>
    <t>CRA — rapport final : vulnérabilité</t>
  </si>
  <si>
    <t>Départ : disponibilité de mesure corrective ou d'atténuation (PAS détection).</t>
  </si>
  <si>
    <t>CRA — alerte précoce : incident grave</t>
  </si>
  <si>
    <t>Départ : connaissance de l'incident grave de sécurité produit.</t>
  </si>
  <si>
    <t>CRA — notification complète : incident grave</t>
  </si>
  <si>
    <t>CRA — rapport final : incident grave</t>
  </si>
  <si>
    <t>mois</t>
  </si>
  <si>
    <t>Départ : soumission de la notification complète de 72 h.</t>
  </si>
  <si>
    <t>Signalement incident grave secteur santé</t>
  </si>
  <si>
    <t>Sans délai ; vérifier catégorie d'établissement / seuils.</t>
  </si>
  <si>
    <t>DORA AMF — notification initiale</t>
  </si>
  <si>
    <t>F = connaissance ; G = classification majeur. Après 24h, exception : 4 h après classement.</t>
  </si>
  <si>
    <t>DORA AMF — rapport intermédiaire</t>
  </si>
  <si>
    <t>F = date/heure d'envoi de notification initiale.</t>
  </si>
  <si>
    <t>DORA AMF — rapport final</t>
  </si>
  <si>
    <t>F = envoi rapport intermédiaire ou de sa DERNIÈRE actualisation.</t>
  </si>
  <si>
    <t>DORA ACPR — notification initiale</t>
  </si>
  <si>
    <t>DORA ACPR — rapport intermédiaire</t>
  </si>
  <si>
    <t>DORA ACPR — rapport final</t>
  </si>
  <si>
    <t>Prestataire de services de confiance : atteinte à la sécurité / perte d’intégrité ...</t>
  </si>
  <si>
    <t>eIDAS — notification incident significatif</t>
  </si>
  <si>
    <t>Départ : connaissance de l'incident significatif.</t>
  </si>
  <si>
    <t>HDS — notifier client / responsable de traitement</t>
  </si>
  <si>
    <t>Sans retard injustifié pour une violation RGPD ; vérifier contrat HDS.</t>
  </si>
  <si>
    <t>ACSSI — officier sécurité / chaîne HFDS</t>
  </si>
  <si>
    <t>Sans délai selon procédure homologuée de protection du secret.</t>
  </si>
  <si>
    <t>OIV — notification incident SIIV</t>
  </si>
  <si>
    <t>Sans délai ; catégories définies par arrêtés sectoriels.</t>
  </si>
  <si>
    <t>DM / DMDIV — menace grave de santé publique</t>
  </si>
  <si>
    <t>Fabricant ; scénario de vigilance particulier.</t>
  </si>
  <si>
    <t>DM / DMDIV — décès ou détérioration grave inattendue</t>
  </si>
  <si>
    <t>DM / DMDIV — autre incident grave</t>
  </si>
  <si>
    <t>Fabricant ; scénario de vigilance général.</t>
  </si>
  <si>
    <t>OSE : incident de sécurité avec impact significatif sur la continuité du service e...</t>
  </si>
  <si>
    <t>NIS1 — OSE incident significatif</t>
  </si>
  <si>
    <t>Sans délai ; régime FR en vigueur tant que pas remplacé.</t>
  </si>
  <si>
    <t>NIS1 — FSN incident significatif</t>
  </si>
  <si>
    <t>NIS2 — alerte précoce</t>
  </si>
  <si>
    <t>Cadre UE ; vérifier transposition FR, qualité d'entité et critère.</t>
  </si>
  <si>
    <t>NIS2 — notification incident</t>
  </si>
  <si>
    <t>Cadre UE ; 24h pour certains prestataires de confiance.</t>
  </si>
  <si>
    <t>NIS2 — rapport final</t>
  </si>
  <si>
    <t>Départ : ENVOI notification de 72 h ; si en cours, procédure adaptée.</t>
  </si>
  <si>
    <t>Qualification ANSSI — signalement fournisseur qualifié</t>
  </si>
  <si>
    <t>Sans délai selon les engagements QUAL-PROD / QUAL-SERV en vigueur.</t>
  </si>
  <si>
    <t>CER — notification initiale entité critique</t>
  </si>
  <si>
    <t>Cadre UE ; entité désignée / transposition FR ; exception incapacité.</t>
  </si>
  <si>
    <t>CER — rapport détaillé si nécessaire</t>
  </si>
  <si>
    <t>Départ : connaissance de l'incident ; si rapport demandé / requis.</t>
  </si>
  <si>
    <t>RGPD — notification CNIL</t>
  </si>
  <si>
    <t>Départ : connaissance de la violation avec certitude raisonnable.</t>
  </si>
  <si>
    <t>Fuite/violation de données personnelles (risque élevé) : informer les personnes co...</t>
  </si>
  <si>
    <t>RGPD — information aux personnes (risque élevé)</t>
  </si>
  <si>
    <t>Sans retard injustifié ; art. 34 §3 : exemptions possibles.</t>
  </si>
  <si>
    <t>Violation de données personnelles (même non notifiée) : documentation interne/regi...</t>
  </si>
  <si>
    <t>RGPD — registre interne des violations</t>
  </si>
  <si>
    <t>Toute violation, y compris sans notification à CNIL.</t>
  </si>
  <si>
    <t>RGPD — sous-traitant vers responsable de traitement</t>
  </si>
  <si>
    <t>Sans retard injustifié ; contrat peut prévoir un délai plus court.</t>
  </si>
  <si>
    <t>Ligne fichier</t>
  </si>
  <si>
    <t>Situation (libellé original)</t>
  </si>
  <si>
    <t>Constat de l’audit initial</t>
  </si>
  <si>
    <t>État du traitement</t>
  </si>
  <si>
    <t>Délai vérifié / formulation retenue</t>
  </si>
  <si>
    <t>Champ d’application / point de départ</t>
  </si>
  <si>
    <t>Modification intégrée dans « Déclarations »</t>
  </si>
  <si>
    <t>Reste à qualifier / à surveiller</t>
  </si>
  <si>
    <t>Source primaire vérifiée</t>
  </si>
  <si>
    <t>À préciser</t>
  </si>
  <si>
    <t>Précisé – à adapter</t>
  </si>
  <si>
    <t>Démarche recommandée dès constat, pas de délai réglementaire propre à 17Cyber.</t>
  </si>
  <si>
    <t>Service public de diagnostic/orientation ; n'équivaut ni à une plainte ni à une notification obligatoire.</t>
  </si>
  <si>
    <t>17Cyber classé comme assistance facultative ; « dès constat conseillé », sans échéance légale.</t>
  </si>
  <si>
    <t>Selon les besoins : recueil des preuves, dépôt de plainte et notifications légales distinctes.</t>
  </si>
  <si>
    <t>Dès constat : démarche recommandée, sans échéance légale attachée à la plateforme.</t>
  </si>
  <si>
    <t>Accompagnement, conseils, orientation vers prestataires ; modalités selon victime.</t>
  </si>
  <si>
    <t>Cybermalveillance.gouv.fr classé comme assistance facultative, hors notifications réglementaires.</t>
  </si>
  <si>
    <t>Vérifier la pertinence du dispositif d'assistance et les voies de plainte/signalement adéquates.</t>
  </si>
  <si>
    <t>À corriger</t>
  </si>
  <si>
    <t>Corrigé</t>
  </si>
  <si>
    <t>Art. 73 : ≤15 j ordinaire ; ≤2 j infraction de grande ampleur ou incident art. 3(49)b ; ≤10 j décès.</t>
  </si>
  <si>
    <t>Obligation des fournisseurs de systèmes d'IA à haut risque ; dates d'application décalées (annexe III : 02/12/2027 ; produits réglementés : 02/08/2028).</t>
  </si>
  <si>
    <t>Article 73 AI Act : délais différenciés (2, 10 ou 15 jours) et application différée indiquée.</t>
  </si>
  <si>
    <t>Identifier le rôle de l'organisation (fournisseur), le type de système et la date d'applicabilité pertinente.</t>
  </si>
  <si>
    <t>https://digital-strategy.ec.europa.eu/en/policies/enforcement-ai-act</t>
  </si>
  <si>
    <t>≤72 h après connaissance de l'atteinte, pour le dépôt de plainte.</t>
  </si>
  <si>
    <t>Condition légale d'indemnisation de certaines atteintes aux STAD, pour personnes morales / professionnels ; autres obligations contractuelles possibles.</t>
  </si>
  <si>
    <t>Limitation du délai de plainte de 72 h aux indemnisations et assurés visés par l'article L12-10-1.</t>
  </si>
  <si>
    <t>Vérifier contrat, garanties, acteur assuré et délai distinct de déclaration du sinistre à l'assureur.</t>
  </si>
  <si>
    <t>Conforme</t>
  </si>
  <si>
    <t>Validé – sans changement</t>
  </si>
  <si>
    <t>Dès que l'opérateur en a connaissance.</t>
  </si>
  <si>
    <t>Opérateur de communications électroniques ; incident significatif sur réseau/service ; ministère de l'Intérieur, et ANSSI si origine informatique.</t>
  </si>
  <si>
    <t>Règle de notification dès connaissance d'un incident significatif maintenue ; périmètre opérateur conservé.</t>
  </si>
  <si>
    <t>Valider le seuil de gravité, le guide sectoriel et les contacts / canaux en vigueur.</t>
  </si>
  <si>
    <t>Alerte ≤24 h ; notification ≤72 h dès connaissance ; final ≤14 j après disponibilité du correctif/atténuation.</t>
  </si>
  <si>
    <t>Fabricants de produits avec éléments numériques ; vulnérabilité activement exploitée ; obligations applicables depuis 11/09/2026.</t>
  </si>
  <si>
    <t>CRA : distinction alerte 24 h, notification 72 h et rapport final lié à disponibilité du correctif.</t>
  </si>
  <si>
    <t>Identifier le fabricant, le point de départ de chaque étape et la disponibilité de la mesure corrective.</t>
  </si>
  <si>
    <t>https://digital-strategy.ec.europa.eu/en/policies/cra-reporting</t>
  </si>
  <si>
    <t>Alerte ≤24 h ; notification ≤72 h dès connaissance ; final ≤1 mois après notification de 72 h.</t>
  </si>
  <si>
    <t>Fabricants ; incident grave impactant la sécurité du produit numérique ; obligations depuis 11/09/2026.</t>
  </si>
  <si>
    <t>CRA : échéance du rapport final rattachée à la notification de 72 h ; distinction avec les vulnérabilités.</t>
  </si>
  <si>
    <t>Qualifier l'incident grave, ses impacts et la date d'envoi de la notification complète.</t>
  </si>
  <si>
    <t>Sans délai après connaissance de l'incident grave.</t>
  </si>
  <si>
    <t>Établissements santé, hôpitaux des armées, radiothérapie, biologie, établissements médico-sociaux soumis à l'obligation ; signalement CERT Santé/ANS.</t>
  </si>
  <si>
    <t>Obligation sectorielle « sans délai » limitée aux incidents graves et aux acteurs visés par le CSP.</t>
  </si>
  <si>
    <t>Vérifier la catégorie de structure, le seuil sectoriel et les modalités déclaratives à jour.</t>
  </si>
  <si>
    <t>Initial ≤4 h après classement majeur et ≤24 h après connaissance ; intermédiaire ≤72 h après initial ; final ≤1 mois après intermédiaire/MAJ.</t>
  </si>
  <si>
    <t>Entités financières relevant de l'AMF, incident TIC majeur DORA ; exceptions techniques / calendaires prévues au RTS.</t>
  </si>
  <si>
    <t>DORA-AMF : trois étapes distinctes avec déclencheurs de classification, notification initiale et intermédiaire.</t>
  </si>
  <si>
    <t>Qualifier le seuil « majeur », vérifier les exceptions de calendrier et le canal AMF.</t>
  </si>
  <si>
    <t>https://eur-lex.europa.eu/eli/reg_del/2025/301/oj/fra</t>
  </si>
  <si>
    <t>Entités financières relevant de l'ACPR, incident TIC majeur DORA.</t>
  </si>
  <si>
    <t>DORA-ACPR : mêmes échéances précises ; étapes indépendantes dans « Pilotage de crise ».</t>
  </si>
  <si>
    <t>Qualifier le seuil « majeur », vérifier les exceptions de calendrier et le canal ACPR/OneGate.</t>
  </si>
  <si>
    <t>Sans retard et au plus tard ≤24 h après connaissance.</t>
  </si>
  <si>
    <t>Prestataires qualifiés et non qualifiés de services de confiance, incident significatif ; organe de contrôle ANSSI et autorités pertinentes.</t>
  </si>
  <si>
    <t>eIDAS : obligation sous 24 h pour un incident significatif maintenue.</t>
  </si>
  <si>
    <t>Confirmer la qualité de prestataire de confiance et le seuil significatif ; surveiller eIDAS/NIS2.</t>
  </si>
  <si>
    <t>Délai contractuel à déterminer ; si sous-traitant RGPD : notification au client sans retard injustifié.</t>
  </si>
  <si>
    <t>HDS n'établit pas à lui seul une obligation générale de notifier tout incident « sans délai » au client ou à CERT Santé.</t>
  </si>
  <si>
    <t>Suppression d'un délai HDS général infondé ; séparation du RGPD sous-traitant et des obligations contractuelles.</t>
  </si>
  <si>
    <t>Vérifier clauses HDS, contrat d'hébergement, RGPD et éventuelle obligation de déclaration de l'établissement.</t>
  </si>
  <si>
    <t>Compromission de données classifiées / ACSSI</t>
  </si>
  <si>
    <t>Sans délai par chaîne SSI/ACSSI selon la procédure applicable à l'incident.</t>
  </si>
  <si>
    <t>II 910 concerne les articles contrôlés de la SSI ; ANSSI avertie lorsqu'un incident ACSSI peut révéler des éléments classifiés ; canal sécurité ministériel.</t>
  </si>
  <si>
    <t>II 910 limitée aux ACSSI ; distinction avec les autres données classifiées et précaution sur les canaux.</t>
  </si>
  <si>
    <t>Consulter l'autorité de sécurité compétente, la procédure de secret et les canaux autorisés.</t>
  </si>
  <si>
    <t>https://cyber.gouv.fr/reglementation/cybersecurite-systemes-dinformation/protection-du-secret/instruction-interministerielle-n910/</t>
  </si>
  <si>
    <t>Sans délai pour les incidents entrant dans les catégories imposées.</t>
  </si>
  <si>
    <t>OIV ; SI d'importance vitale (SIIV) ; types exacts d'incidents déterminés par arrêtés sectoriels.</t>
  </si>
  <si>
    <t>Notification OIV conditionnée aux critères des textes sectoriels et au périmètre SIIV.</t>
  </si>
  <si>
    <t>Vérifier les arrêtés sectoriels OIV, l'incident déclaré et les canaux sécurisés.</t>
  </si>
  <si>
    <t>MDR art.87 / IVDR art.82 : ≤15 j ; menace grave de santé publique ≤2 j ; décès/détérioration grave inattendue ≤10 j.</t>
  </si>
  <si>
    <t>Obligation de vigilance des fabricants de DM/DMDIV ; incident cyber seulement s'il constitue un incident grave au sens du dispositif.</t>
  </si>
  <si>
    <t>Délais MDR/IVDR de 2, 10 et 15 jours rattachés aux types d'incidents et aux fabricants visés.</t>
  </si>
  <si>
    <t>Vérifier la qualité de fabricant, la classification de l'incident et l'autorité nationale compétente.</t>
  </si>
  <si>
    <t>Sans délai après connaissance de l'incident notifiable.</t>
  </si>
  <si>
    <t>OSE désigné ; incident susceptible d'affecter significativement la continuité d'un service essentiel ; ANSSI.</t>
  </si>
  <si>
    <t>Notification OSE sous NIS1 conservée, en attendant la mise en œuvre du nouveau cadre national.</t>
  </si>
  <si>
    <t>Revalider le régime NIS1 applicable et la date de bascule vers NIS2.</t>
  </si>
  <si>
    <t>FSN relevant du dispositif NIS1 ; incident à impact significatif sur les services numériques ; ANSSI.</t>
  </si>
  <si>
    <t>Notification FSN sous NIS1 conservée, sous réserve de l'applicabilité et de la transition nationale.</t>
  </si>
  <si>
    <t>Vérifier le périmètre FSN NIS1 et l'évolution française vers NIS2.</t>
  </si>
  <si>
    <t>À surveiller</t>
  </si>
  <si>
    <t>Veille réglementaire</t>
  </si>
  <si>
    <t>Directive art.23 : alerte précoce ≤24 h après connaissance d'un incident important.</t>
  </si>
  <si>
    <t>Entités concernées EE/EI selon droit national ; transposition FR non achevée au 03/10/2026 (examen prévu 07/10/2026).</t>
  </si>
  <si>
    <t>Échéance européenne de 24 h présentée comme cadre NIS2 à qualifier, non obligation française généralisée.</t>
  </si>
  <si>
    <t>Surveiller la transposition française, les seuils et le statut d'entité concernée.</t>
  </si>
  <si>
    <t>Directive art.23 : notification ≤72 h après connaissance de l'incident important.</t>
  </si>
  <si>
    <t>Même réserve de transposition FR, avec exception notamment applicable aux prestataires de confiance.</t>
  </si>
  <si>
    <t>Échéance européenne de 72 h et exception prévue pour certains prestataires de confiance explicitement différenciées.</t>
  </si>
  <si>
    <t>Surveiller la transposition et les délais particuliers des prestataires de confiance.</t>
  </si>
  <si>
    <t>Directive art.23 : rapport final ≤1 mois après notification de 72 h ; si incident en cours, rapport d'avancement puis final 1 mois après traitement.</t>
  </si>
  <si>
    <t>Même réserve de transposition FR.</t>
  </si>
  <si>
    <t>Délai UE d'un mois après la notification de 72 h et cas d'un incident toujours en cours ajoutés.</t>
  </si>
  <si>
    <t>Surveiller transposition et modalités du rapport intermédiaire si incident en cours.</t>
  </si>
  <si>
    <t>Sans délai, conformément aux engagements de suivi de qualification du produit ou du service.</t>
  </si>
  <si>
    <t>Commanditaire/fournisseur d'un produit ou service qualifié ANSSI ; notification de vulnérabilité ou incident selon référentiel de qualification.</t>
  </si>
  <si>
    <t>Référence générique au décret ANSSI remplacée par les référentiels QUAL-PROD / QUAL-SERV et engagements applicables.</t>
  </si>
  <si>
    <t>Identifier la qualification exacte, ses conditions de maintien, l'interlocuteur et le contrat.</t>
  </si>
  <si>
    <t>https://cyber.gouv.fr/offre-de-service/solutions-certifiees-et-qualifiees/comprendre-levaluation-de-securite/qualification-de-produit-et-services/procedures-formulaires-qualification/</t>
  </si>
  <si>
    <t>Directive CER art.15 : notification initiale ≤24 h après connaissance sauf incapacité opérationnelle ; rapport détaillé si besoin ≤1 mois.</t>
  </si>
  <si>
    <t>Entités critiques désignées ; mise en œuvre dépend du cadre national et de l'autorité compétente ; transposition française en cours.</t>
  </si>
  <si>
    <t>Calendrier UE CER/REC et nécessité de désignation de l'entité critique indiqués avec réserve nationale.</t>
  </si>
  <si>
    <t>Suivre transposition nationale, désignation de l'entité critique et modalités de rapport détaillé.</t>
  </si>
  <si>
    <t>Dans les meilleurs délais, si possible ≤72 h après connaissance par le responsable de traitement.</t>
  </si>
  <si>
    <t>Violation de données personnelles susceptible de générer un risque pour les droits/libertés ; déclaration à l'autorité compétente (CNIL en France).</t>
  </si>
  <si>
    <t>RGPD art. 33 : déclencheur lié à la connaissance raisonnablement établie et condition de risque précisés.</t>
  </si>
  <si>
    <t>Documenter le moment de connaissance, le niveau de risque et les justifications d'un éventuel retard.</t>
  </si>
  <si>
    <t>Communication aux personnes sans retard injustifié si risque élevé, sauf exceptions art.34.</t>
  </si>
  <si>
    <t>Responsable de traitement ; personnes concernées ; mesures appropriées d'exemption possibles (chiffrement, mesures ultérieures, effort disproportionné).</t>
  </si>
  <si>
    <t>RGPD art. 34 : communication aux personnes en cas de risque élevé et exceptions de l'art. 34 §3 distinguées.</t>
  </si>
  <si>
    <t>Évaluer le risque élevé et les exceptions avant toute notification aux personnes.</t>
  </si>
  <si>
    <t>Consigner chaque violation dès que possible, même si la CNIL n'a pas à être notifiée.</t>
  </si>
  <si>
    <t>Responsable du traitement ; registre interne des violations, à mettre à disposition de l'autorité en cas de contrôle.</t>
  </si>
  <si>
    <t>Documentation interne de toutes violations conservée, y compris sans notification ; pas de délai fixe inventé.</t>
  </si>
  <si>
    <t>Fixer le responsable, le registre interne et la preuve de mise à jour.</t>
  </si>
  <si>
    <t>https://www.cnil.fr/fr/securite-gerer-les-incidents-et-les-violations</t>
  </si>
  <si>
    <t>Au responsable de traitement sans retard injustifié après connaissance de toute violation.</t>
  </si>
  <si>
    <t>Sous-traitant RGPD ; obligation distincte du délai CNIL de 72 h du responsable de traitement.</t>
  </si>
  <si>
    <t>Notification du sous-traitant au responsable sans retard injustifié, sans assimiler à l'échéance CNIL de 72 h.</t>
  </si>
  <si>
    <t>Valider le contrat de sous-traitance et la chaîne d'escalade vers le responsable de traitement.</t>
  </si>
  <si>
    <t>LÉGENDE — état du traitement (distinct du constat initial)</t>
  </si>
  <si>
    <t>Modification réalisée dans le référentiel « Déclarations » ; une adaptation à l'entreprise peut néanmoins rester nécessaire.</t>
  </si>
  <si>
    <t>Champ, déclencheur ou délai précisés ; vérifier les contrats et la situation particulière de l'organisation.</t>
  </si>
  <si>
    <t>Ligne conforme à l'audit initial ; sa mise en œuvre reste conditionnée au champ réglementaire applicable.</t>
  </si>
  <si>
    <t>Calendrier, transposition, désignation ou modalité nationale à surveiller avant utilisation comme échéance obligatoire.</t>
  </si>
  <si>
    <t>Document de suivi des corrections — référence du classeur : 03/10/2026. Une mention « Corrigé » signifie « corrigé dans ce fichier », et non une validation juridique de l'ensemble des obligations.</t>
  </si>
  <si>
    <t>FICHE RÉFLEXE — DÉCLARATIONS D'INCIDENT CYBER 2026</t>
  </si>
  <si>
    <t>Version vérifiée au 03/10/2026  •  26 situations  •  39 étapes de pilotage  •  À personnaliser avant activation en crise</t>
  </si>
  <si>
    <t>INDICATEURS DU PILOTAGE (sur les 39 étapes)</t>
  </si>
  <si>
    <t>Étapes prévues</t>
  </si>
  <si>
    <t>Applicabilité confirmée</t>
  </si>
  <si>
    <t>Déclarations envoyées</t>
  </si>
  <si>
    <t>Échéances dépassées</t>
  </si>
  <si>
    <t>DÉMARRAGE EN CRISE — COMMENT UTILISER CE CLASSEUR ?</t>
  </si>
  <si>
    <t>1 — Qualifier</t>
  </si>
  <si>
    <t>Lire l'onglet Déclarations, déterminer les régimes applicables et valider les critères de gravité avec juridique/RSSI/DPO.</t>
  </si>
  <si>
    <t>2 — Activer</t>
  </si>
  <si>
    <t>Dans Pilotage de crise, choisir « Oui » / « Non » / « À qualifier » pour chaque étape. Les choix alternatifs ne s'additionnent pas automatiquement.</t>
  </si>
  <si>
    <t>3 — Horodater</t>
  </si>
  <si>
    <t>Saisir la date/heure réelle de chaque événement de départ (F) ; pour DORA initial, saisir aussi le classement majeur (G).</t>
  </si>
  <si>
    <t>4 — Piloter</t>
  </si>
  <si>
    <t>Contrôler la colonne Échéance indicative (J) et l'alerte (P). Les lignes sans durée chiffrée restent à gérer immédiatement/manuellement.</t>
  </si>
  <si>
    <t>5 — Attribuer</t>
  </si>
  <si>
    <t>Renseigner Responsable (K), Suppléant (L) et état (E). Définir les suppléances avant un exercice.</t>
  </si>
  <si>
    <t>6 — Déclarer</t>
  </si>
  <si>
    <t>Effectuer la notification via le canal officiel requis ; saisir Envoyé le (M) et la preuve ou référence de récépissé (N).</t>
  </si>
  <si>
    <t>7 — Contrôler</t>
  </si>
  <si>
    <t>Une même situation peut créer plusieurs échéances. Compléter les délais suivants à partir de l'envoi du rapport précédent ou de la disponibilité du correctif.</t>
  </si>
  <si>
    <t>8 — Archiver</t>
  </si>
  <si>
    <t>Conserver le dossier de preuve dans l'environnement de crise approuvé, puis intégrer les corrections au REX et aux procédures.</t>
  </si>
  <si>
    <t>PRÉCAUTIONS ET LIMITES</t>
  </si>
  <si>
    <t>Ne pas présumer l'applicabilité</t>
  </si>
  <si>
    <t>NIS2/CER : contrôler transposition nationale et désignation ; AI Act : dates d'application différées selon les catégories.</t>
  </si>
  <si>
    <t>Calculs indicatifs</t>
  </si>
  <si>
    <t>DORA : borne des 4 h ET des 24 h avec exception en cas de classement tardif ; jours ouvrés et dérogations éventuelles à valider.</t>
  </si>
  <si>
    <t>Échéance sans nombre</t>
  </si>
  <si>
    <t>« Sans délai » / « sans retard injustifié » = agir dès que possible ; la cellule calculée reste volontairement vide.</t>
  </si>
  <si>
    <t>Responsabilités</t>
  </si>
  <si>
    <t>Valider textes, seuils, canaux et contrats avec RSSI, DPO, juridique, assurance et métiers. Le fichier n'est pas un avis juridique.</t>
  </si>
  <si>
    <t>Données et sécurité</t>
  </si>
  <si>
    <t>Ne pas saisir de données personnelles ou preuves sensibles dans le fichier si sa diffusion n'est pas sécurisée.</t>
  </si>
  <si>
    <t>Continuité du support</t>
  </si>
  <si>
    <t>Maintenir une copie locale/offline contrôlée, un propriétaire documentaire, un rythme de revue et la date de dernière validation.</t>
  </si>
  <si>
    <t>Légende des couleurs</t>
  </si>
  <si>
    <t>Vert pâle = saisie utilisateur ; orange = vigilance d'applicabilité ; rouge dans les alertes = échéance dépassée.</t>
  </si>
  <si>
    <t>PRÉPARATION ORGANISATIONNELLE (À COMPLÉTER AVANT UTILISATION)</t>
  </si>
  <si>
    <t>Propriétaire de la fiche</t>
  </si>
  <si>
    <t>À désigner</t>
  </si>
  <si>
    <t>Responsable validation juridique</t>
  </si>
  <si>
    <t>RSSI / pilote opérationnel</t>
  </si>
  <si>
    <t>DPO / RGPD</t>
  </si>
  <si>
    <t>Suppléant de la cellule déclarations</t>
  </si>
  <si>
    <t>Prochaine revue réglementaire</t>
  </si>
  <si>
    <t>À programmer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</si>
</sst>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b/>
      <sz val="11"/>
      <color rgb="FFFFFFFF"/>
      <name val="Calibri"/>
    </font>
    <font>
      <sz val="12"/>
      <color theme="10"/>
      <name val="Calibri"/>
    </font>
    <font>
      <sz val="10"/>
      <color theme="1"/>
      <name val="Calibri"/>
    </font>
    <font>
      <b/>
      <sz val="16"/>
      <color rgb="FFFFFFFF"/>
      <name val="Calibri"/>
    </font>
    <font>
      <sz val="10"/>
      <color rgb="FF224E77"/>
      <name val="Calibri"/>
    </font>
    <font>
      <b/>
      <sz val="11"/>
      <color rgb="FF965900"/>
      <name val="Calibri"/>
    </font>
    <font>
      <sz val="10"/>
      <color rgb="FF5E6F80"/>
      <name val="Calibri"/>
    </font>
    <font>
      <b/>
      <sz val="10"/>
      <color rgb="FFFFFFFF"/>
      <name val="Calibri"/>
    </font>
    <font>
      <sz val="11"/>
      <color rgb="FF173D64"/>
      <name val="Calibri"/>
    </font>
    <font>
      <b/>
      <sz val="11"/>
      <color theme="1"/>
      <name val="Calibri"/>
    </font>
    <font>
      <b/>
      <sz val="11"/>
      <color rgb="FF224E77"/>
      <name val="Calibri"/>
    </font>
    <font>
      <b/>
      <sz val="11"/>
      <color rgb="FF173D64"/>
      <name val="Calibri"/>
    </font>
    <font>
      <b/>
      <sz val="11"/>
      <color rgb="FF075985"/>
      <name val="Calibri"/>
    </font>
    <font>
      <b/>
      <sz val="11"/>
      <color rgb="FF166534"/>
      <name val="Calibri"/>
    </font>
    <font>
      <b/>
      <sz val="11"/>
      <color rgb="FF92400E"/>
      <name val="Calibri"/>
    </font>
    <font>
      <sz val="11"/>
      <color rgb="FF7C4A00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73D64"/>
      </patternFill>
    </fill>
    <fill>
      <patternFill patternType="solid">
        <fgColor rgb="FFEAF4FA"/>
      </patternFill>
    </fill>
    <fill>
      <patternFill patternType="solid">
        <fgColor rgb="FFFFF0D9"/>
      </patternFill>
    </fill>
    <fill>
      <patternFill patternType="solid">
        <fgColor rgb="FFE8F6FC"/>
      </patternFill>
    </fill>
    <fill>
      <patternFill patternType="solid">
        <fgColor rgb="FFE7EDF3"/>
      </patternFill>
    </fill>
    <fill>
      <patternFill patternType="solid">
        <fgColor rgb="FF224E77"/>
      </patternFill>
    </fill>
    <fill>
      <patternFill patternType="solid">
        <fgColor rgb="FFF2F7FB"/>
      </patternFill>
    </fill>
    <fill>
      <patternFill patternType="solid">
        <fgColor rgb="FFECF7ED"/>
      </patternFill>
    </fill>
    <fill>
      <patternFill patternType="solid">
        <fgColor rgb="FFFEE2E2"/>
      </patternFill>
    </fill>
    <fill>
      <patternFill patternType="solid">
        <fgColor rgb="FFE0F2E5"/>
      </patternFill>
    </fill>
    <fill>
      <patternFill patternType="solid">
        <fgColor rgb="FF995B15"/>
      </patternFill>
    </fill>
    <fill>
      <patternFill patternType="solid">
        <fgColor rgb="FFFFF6EA"/>
      </patternFill>
    </fill>
    <fill>
      <patternFill patternType="solid">
        <fgColor rgb="FF153756"/>
      </patternFill>
    </fill>
    <fill>
      <patternFill patternType="solid">
        <fgColor rgb="FFE0F2FE"/>
      </patternFill>
    </fill>
    <fill>
      <patternFill patternType="solid">
        <fgColor rgb="FFE8F2F8"/>
      </patternFill>
    </fill>
    <fill>
      <patternFill patternType="solid">
        <fgColor rgb="FFFFFFFF"/>
      </patternFill>
    </fill>
    <fill>
      <patternFill patternType="solid">
        <fgColor rgb="FFDDF4E5"/>
      </patternFill>
    </fill>
    <fill>
      <patternFill patternType="solid">
        <fgColor rgb="FFE7F5E9"/>
      </patternFill>
    </fill>
    <fill>
      <patternFill patternType="solid">
        <fgColor rgb="FFFFF0C2"/>
      </patternFill>
    </fill>
    <fill>
      <patternFill patternType="solid">
        <fgColor rgb="FFF4F8FC"/>
      </patternFill>
    </fill>
    <fill>
      <patternFill patternType="solid">
        <fgColor rgb="FFFFF3D2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7" fillId="7" borderId="0" xfId="0" applyFont="1" applyFill="1" applyAlignment="1">
      <alignment vertical="center"/>
    </xf>
    <xf numFmtId="0" fontId="8" fillId="8" borderId="0" xfId="0" applyFont="1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22" fontId="0" fillId="10" borderId="0" xfId="0" applyNumberFormat="1" applyFill="1" applyAlignment="1">
      <alignment vertical="center" wrapText="1"/>
    </xf>
    <xf numFmtId="22" fontId="9" fillId="9" borderId="0" xfId="0" applyNumberFormat="1" applyFont="1" applyFill="1" applyAlignment="1">
      <alignment vertical="center" wrapText="1"/>
    </xf>
    <xf numFmtId="22" fontId="9" fillId="0" borderId="0" xfId="0" applyNumberFormat="1" applyFont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2" borderId="0" xfId="0" applyFill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1" fillId="6" borderId="0" xfId="0" applyFont="1" applyFill="1"/>
    <xf numFmtId="0" fontId="1" fillId="8" borderId="0" xfId="0" applyFont="1" applyFill="1"/>
    <xf numFmtId="0" fontId="12" fillId="4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1" fillId="13" borderId="0" xfId="0" applyFont="1" applyFill="1"/>
    <xf numFmtId="0" fontId="10" fillId="14" borderId="0" xfId="0" applyFont="1" applyFill="1" applyAlignment="1">
      <alignment wrapText="1"/>
    </xf>
    <xf numFmtId="0" fontId="0" fillId="14" borderId="0" xfId="0" applyFill="1" applyAlignment="1">
      <alignment wrapText="1"/>
    </xf>
    <xf numFmtId="0" fontId="10" fillId="0" borderId="0" xfId="0" applyFont="1"/>
    <xf numFmtId="0" fontId="0" fillId="10" borderId="0" xfId="0" applyFill="1"/>
    <xf numFmtId="0" fontId="1" fillId="15" borderId="0" xfId="0" applyFont="1" applyFill="1" applyAlignment="1">
      <alignment vertical="center" wrapText="1"/>
    </xf>
    <xf numFmtId="0" fontId="13" fillId="16" borderId="0" xfId="0" applyFont="1" applyFill="1" applyAlignment="1">
      <alignment vertical="center" wrapText="1"/>
    </xf>
    <xf numFmtId="0" fontId="0" fillId="17" borderId="0" xfId="0" applyFill="1" applyAlignment="1">
      <alignment vertical="center" wrapText="1"/>
    </xf>
    <xf numFmtId="0" fontId="0" fillId="18" borderId="0" xfId="0" applyFill="1" applyAlignment="1">
      <alignment vertical="center" wrapText="1"/>
    </xf>
    <xf numFmtId="0" fontId="14" fillId="19" borderId="0" xfId="0" applyFont="1" applyFill="1" applyAlignment="1">
      <alignment vertical="center" wrapText="1"/>
    </xf>
    <xf numFmtId="0" fontId="14" fillId="20" borderId="0" xfId="0" applyFont="1" applyFill="1" applyAlignment="1">
      <alignment vertical="center" wrapText="1"/>
    </xf>
    <xf numFmtId="0" fontId="15" fillId="21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1" fillId="15" borderId="0" xfId="0" applyFont="1" applyFill="1"/>
    <xf numFmtId="0" fontId="0" fillId="22" borderId="0" xfId="0" applyFill="1" applyAlignment="1">
      <alignment vertical="center" wrapText="1"/>
    </xf>
    <xf numFmtId="0" fontId="16" fillId="2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1" fillId="13" borderId="0" xfId="0" applyFont="1" applyFill="1" applyAlignment="1">
      <alignment wrapText="1"/>
    </xf>
  </cellXfs>
  <cellStyles count="2">
    <cellStyle name="Lien hypertexte" xfId="1" xr:uid="{00000000-0005-0000-0000-000000000000}"/>
    <cellStyle name="Normal" xfId="0" builtinId="0"/>
  </cellStyles>
  <dxfs count="3">
    <dxf>
      <font>
        <color rgb="FF166534"/>
      </font>
      <fill>
        <patternFill>
          <bgColor rgb="FFDCFCE7"/>
        </patternFill>
      </fill>
    </dxf>
    <dxf>
      <font>
        <b/>
        <color rgb="FF9A3412"/>
      </font>
      <fill>
        <patternFill>
          <bgColor rgb="FFFED7AA"/>
        </patternFill>
      </fill>
    </dxf>
    <dxf>
      <font>
        <b/>
        <color rgb="FF991B1B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yber.gouv.fr/documents/9/formulaire-declaration-incident-lpm_anssi.pdf" TargetMode="External"/><Relationship Id="rId13" Type="http://schemas.openxmlformats.org/officeDocument/2006/relationships/hyperlink" Target="https://www.cnil.fr/fr/services-en-ligne/notifier-une-violation-de-donnees-personnelles" TargetMode="External"/><Relationship Id="rId3" Type="http://schemas.openxmlformats.org/officeDocument/2006/relationships/hyperlink" Target="https://extranet.arcep.fr/communications-electroniques/obligations-legales/notification-d-incidents" TargetMode="External"/><Relationship Id="rId7" Type="http://schemas.openxmlformats.org/officeDocument/2006/relationships/hyperlink" Target="https://eur-lex.europa.eu/legal-content/EN/TXT/PDF/?uri=CELEX%3A32022L2555" TargetMode="External"/><Relationship Id="rId12" Type="http://schemas.openxmlformats.org/officeDocument/2006/relationships/hyperlink" Target="https://eur-lex.europa.eu/legal-content/EN/TXT/PDF/?uri=CELEX%3A32022L2555" TargetMode="External"/><Relationship Id="rId2" Type="http://schemas.openxmlformats.org/officeDocument/2006/relationships/hyperlink" Target="https://www.cybermalveillance.gouv.fr/" TargetMode="External"/><Relationship Id="rId1" Type="http://schemas.openxmlformats.org/officeDocument/2006/relationships/hyperlink" Target="https://17cyber.gouv.fr/" TargetMode="External"/><Relationship Id="rId6" Type="http://schemas.openxmlformats.org/officeDocument/2006/relationships/hyperlink" Target="https://acpr.banque-france.fr/fr/reglementation/focus-sur-la-reglementation/transverse/digital-operational-resilience-act-dora/faq-sur-la-directive-et-le-reglement-dora" TargetMode="External"/><Relationship Id="rId11" Type="http://schemas.openxmlformats.org/officeDocument/2006/relationships/hyperlink" Target="https://eur-lex.europa.eu/legal-content/EN/TXT/PDF/?uri=CELEX%3A32022L2555" TargetMode="External"/><Relationship Id="rId5" Type="http://schemas.openxmlformats.org/officeDocument/2006/relationships/hyperlink" Target="https://www.amf-france.org/en/forms-and-declarations/dora" TargetMode="External"/><Relationship Id="rId15" Type="http://schemas.openxmlformats.org/officeDocument/2006/relationships/hyperlink" Target="https://www.edpb.europa.eu/our-work-tools/our-documents/guidelines/guidelines-92022-personal-data-breach-notification-under_en" TargetMode="External"/><Relationship Id="rId10" Type="http://schemas.openxmlformats.org/officeDocument/2006/relationships/hyperlink" Target="https://eur-lex.europa.eu/legal-content/EN/TXT/PDF/?uri=CELEX%3A32022L2555" TargetMode="External"/><Relationship Id="rId4" Type="http://schemas.openxmlformats.org/officeDocument/2006/relationships/hyperlink" Target="https://cyberveille.esante.gouv.fr/" TargetMode="External"/><Relationship Id="rId9" Type="http://schemas.openxmlformats.org/officeDocument/2006/relationships/hyperlink" Target="https://cyber.gouv.fr/documents/7/formulaire-incidents-ose_anssi.pdf" TargetMode="External"/><Relationship Id="rId14" Type="http://schemas.openxmlformats.org/officeDocument/2006/relationships/hyperlink" Target="https://www.cnil.fr/fr/services-en-ligne/notifier-une-violation-de-donnees-personnell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EN/TXT/PDF/?uri=CELEX%3A32022L2555" TargetMode="External"/><Relationship Id="rId13" Type="http://schemas.openxmlformats.org/officeDocument/2006/relationships/hyperlink" Target="https://17cyber.gouv.fr/" TargetMode="External"/><Relationship Id="rId3" Type="http://schemas.openxmlformats.org/officeDocument/2006/relationships/hyperlink" Target="https://cyber.gouv.fr/reglementation/cybersecurite-systemes-dinformation/directives-nis-nis2-et-dispositif-saiv/directive-nis/ose-declaration-dincident/" TargetMode="External"/><Relationship Id="rId7" Type="http://schemas.openxmlformats.org/officeDocument/2006/relationships/hyperlink" Target="https://extranet.arcep.fr/communications-electroniques/obligations-legales/notification-d-incidents" TargetMode="External"/><Relationship Id="rId12" Type="http://schemas.openxmlformats.org/officeDocument/2006/relationships/hyperlink" Target="https://acpr.banque-france.fr/fr/reglementation/focus-sur-la-reglementation/transverse/digital-operational-resilience-act-dora/faq-sur-la-directive-et-le-reglement-dora" TargetMode="External"/><Relationship Id="rId2" Type="http://schemas.openxmlformats.org/officeDocument/2006/relationships/hyperlink" Target="https://cyber.gouv.fr/contact-acces/contact/notifications-reglementaires/" TargetMode="External"/><Relationship Id="rId1" Type="http://schemas.openxmlformats.org/officeDocument/2006/relationships/hyperlink" Target="https://www.cnil.fr/fr/services-en-ligne/notifier-une-violation-de-donnees-personnelles" TargetMode="External"/><Relationship Id="rId6" Type="http://schemas.openxmlformats.org/officeDocument/2006/relationships/hyperlink" Target="https://cyber.gouv.fr/documents/9/formulaire-declaration-incident-lpm_anssi.pdf" TargetMode="External"/><Relationship Id="rId11" Type="http://schemas.openxmlformats.org/officeDocument/2006/relationships/hyperlink" Target="https://www.amf-france.org/en/forms-and-declarations/dora" TargetMode="External"/><Relationship Id="rId5" Type="http://schemas.openxmlformats.org/officeDocument/2006/relationships/hyperlink" Target="https://cyber.gouv.fr/reglementation/cybersecurite-systemes-dinformation/directives-nis-nis2-et-dispositif-saiv/dispositif-saiv/oiv-declaration-dincident/" TargetMode="External"/><Relationship Id="rId10" Type="http://schemas.openxmlformats.org/officeDocument/2006/relationships/hyperlink" Target="https://cyberveille.esante.gouv.fr/" TargetMode="External"/><Relationship Id="rId4" Type="http://schemas.openxmlformats.org/officeDocument/2006/relationships/hyperlink" Target="https://cyber.gouv.fr/documents/7/formulaire-incidents-ose_anssi.pdf" TargetMode="External"/><Relationship Id="rId9" Type="http://schemas.openxmlformats.org/officeDocument/2006/relationships/hyperlink" Target="https://www.edpb.europa.eu/our-work-tools/our-documents/guidelines/guidelines-92022-personal-data-breach-notification-under_en" TargetMode="External"/><Relationship Id="rId14" Type="http://schemas.openxmlformats.org/officeDocument/2006/relationships/hyperlink" Target="https://www.cybermalveillance.gouv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/>
  </sheetViews>
  <sheetFormatPr baseColWidth="10" defaultColWidth="54.85546875" defaultRowHeight="15" x14ac:dyDescent="0.25"/>
  <cols>
    <col min="1" max="1" width="52" customWidth="1"/>
    <col min="2" max="2" width="17" customWidth="1"/>
    <col min="3" max="3" width="48" customWidth="1"/>
    <col min="4" max="4" width="59" customWidth="1"/>
    <col min="5" max="5" width="41" style="3" customWidth="1"/>
    <col min="6" max="6" width="54" customWidth="1"/>
    <col min="7" max="7" width="9" customWidth="1"/>
    <col min="8" max="8" width="30" customWidth="1"/>
    <col min="9" max="9" width="52" customWidth="1"/>
    <col min="10" max="10" width="47" customWidth="1"/>
    <col min="11" max="11" width="50" customWidth="1"/>
  </cols>
  <sheetData>
    <row r="1" spans="1:11" ht="33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  <c r="H1" s="10" t="s">
        <v>56</v>
      </c>
      <c r="I1" s="10" t="s">
        <v>57</v>
      </c>
      <c r="J1" s="10" t="s">
        <v>58</v>
      </c>
      <c r="K1" s="10" t="s">
        <v>59</v>
      </c>
    </row>
    <row r="2" spans="1:11" ht="66" customHeight="1" x14ac:dyDescent="0.25">
      <c r="A2" s="4" t="s">
        <v>60</v>
      </c>
      <c r="B2" s="4" t="s">
        <v>61</v>
      </c>
      <c r="C2" s="4" t="s">
        <v>62</v>
      </c>
      <c r="D2" s="4" t="s">
        <v>63</v>
      </c>
      <c r="E2" s="6" t="s">
        <v>64</v>
      </c>
      <c r="F2" s="5" t="s">
        <v>34</v>
      </c>
      <c r="G2" s="7" t="s">
        <v>65</v>
      </c>
      <c r="H2" s="12" t="s">
        <v>66</v>
      </c>
      <c r="I2" s="12" t="s">
        <v>67</v>
      </c>
      <c r="J2" s="12" t="s">
        <v>68</v>
      </c>
      <c r="K2" s="12" t="s">
        <v>69</v>
      </c>
    </row>
    <row r="3" spans="1:11" ht="66" customHeight="1" x14ac:dyDescent="0.25">
      <c r="A3" s="4" t="s">
        <v>70</v>
      </c>
      <c r="B3" s="4" t="s">
        <v>61</v>
      </c>
      <c r="C3" s="4" t="s">
        <v>71</v>
      </c>
      <c r="D3" s="4" t="s">
        <v>72</v>
      </c>
      <c r="E3" s="6" t="s">
        <v>73</v>
      </c>
      <c r="F3" s="5" t="s">
        <v>36</v>
      </c>
      <c r="G3" s="7" t="s">
        <v>65</v>
      </c>
      <c r="H3" s="11" t="s">
        <v>66</v>
      </c>
      <c r="I3" s="11" t="s">
        <v>67</v>
      </c>
      <c r="J3" s="11" t="s">
        <v>68</v>
      </c>
      <c r="K3" s="11" t="s">
        <v>69</v>
      </c>
    </row>
    <row r="4" spans="1:11" ht="66" customHeight="1" x14ac:dyDescent="0.25">
      <c r="A4" s="4" t="s">
        <v>74</v>
      </c>
      <c r="B4" s="4" t="s">
        <v>75</v>
      </c>
      <c r="C4" s="4" t="s">
        <v>76</v>
      </c>
      <c r="D4" s="4" t="s">
        <v>77</v>
      </c>
      <c r="E4" s="7" t="s">
        <v>78</v>
      </c>
      <c r="F4" s="4" t="s">
        <v>79</v>
      </c>
      <c r="G4" s="7" t="s">
        <v>65</v>
      </c>
      <c r="H4" s="13" t="s">
        <v>80</v>
      </c>
      <c r="I4" s="12" t="s">
        <v>81</v>
      </c>
      <c r="J4" s="12" t="s">
        <v>82</v>
      </c>
      <c r="K4" s="12" t="s">
        <v>83</v>
      </c>
    </row>
    <row r="5" spans="1:11" ht="66" customHeight="1" x14ac:dyDescent="0.25">
      <c r="A5" s="4" t="s">
        <v>84</v>
      </c>
      <c r="B5" s="4" t="s">
        <v>85</v>
      </c>
      <c r="C5" s="4" t="s">
        <v>86</v>
      </c>
      <c r="D5" s="4" t="s">
        <v>87</v>
      </c>
      <c r="E5" s="7" t="s">
        <v>88</v>
      </c>
      <c r="F5" s="4" t="s">
        <v>89</v>
      </c>
      <c r="G5" s="7" t="s">
        <v>65</v>
      </c>
      <c r="H5" s="11" t="s">
        <v>80</v>
      </c>
      <c r="I5" s="11" t="s">
        <v>90</v>
      </c>
      <c r="J5" s="11" t="s">
        <v>91</v>
      </c>
      <c r="K5" s="11" t="s">
        <v>92</v>
      </c>
    </row>
    <row r="6" spans="1:11" ht="66" customHeight="1" x14ac:dyDescent="0.25">
      <c r="A6" s="4" t="s">
        <v>93</v>
      </c>
      <c r="B6" s="4" t="s">
        <v>94</v>
      </c>
      <c r="C6" s="4" t="s">
        <v>95</v>
      </c>
      <c r="D6" s="4" t="s">
        <v>96</v>
      </c>
      <c r="E6" s="6" t="s">
        <v>97</v>
      </c>
      <c r="F6" s="5" t="s">
        <v>22</v>
      </c>
      <c r="G6" s="7" t="s">
        <v>65</v>
      </c>
      <c r="H6" s="12" t="s">
        <v>80</v>
      </c>
      <c r="I6" s="12" t="s">
        <v>98</v>
      </c>
      <c r="J6" s="12" t="s">
        <v>99</v>
      </c>
      <c r="K6" s="12" t="s">
        <v>69</v>
      </c>
    </row>
    <row r="7" spans="1:11" ht="66" customHeight="1" x14ac:dyDescent="0.25">
      <c r="A7" s="4" t="s">
        <v>100</v>
      </c>
      <c r="B7" s="4" t="s">
        <v>101</v>
      </c>
      <c r="C7" s="4" t="s">
        <v>102</v>
      </c>
      <c r="D7" s="4" t="s">
        <v>103</v>
      </c>
      <c r="E7" s="7" t="s">
        <v>104</v>
      </c>
      <c r="F7" s="4" t="s">
        <v>47</v>
      </c>
      <c r="G7" s="7" t="s">
        <v>65</v>
      </c>
      <c r="H7" s="11" t="s">
        <v>80</v>
      </c>
      <c r="I7" s="11" t="s">
        <v>105</v>
      </c>
      <c r="J7" s="11" t="s">
        <v>106</v>
      </c>
      <c r="K7" s="11" t="s">
        <v>107</v>
      </c>
    </row>
    <row r="8" spans="1:11" ht="66" customHeight="1" x14ac:dyDescent="0.25">
      <c r="A8" s="4" t="s">
        <v>108</v>
      </c>
      <c r="B8" s="4" t="s">
        <v>101</v>
      </c>
      <c r="C8" s="4" t="s">
        <v>109</v>
      </c>
      <c r="D8" s="4" t="s">
        <v>110</v>
      </c>
      <c r="E8" s="7" t="s">
        <v>104</v>
      </c>
      <c r="F8" s="4" t="s">
        <v>47</v>
      </c>
      <c r="G8" s="7" t="s">
        <v>65</v>
      </c>
      <c r="H8" s="12" t="s">
        <v>80</v>
      </c>
      <c r="I8" s="12" t="s">
        <v>105</v>
      </c>
      <c r="J8" s="12" t="s">
        <v>106</v>
      </c>
      <c r="K8" s="12" t="s">
        <v>111</v>
      </c>
    </row>
    <row r="9" spans="1:11" ht="66" customHeight="1" x14ac:dyDescent="0.25">
      <c r="A9" s="4" t="s">
        <v>112</v>
      </c>
      <c r="B9" s="4" t="s">
        <v>113</v>
      </c>
      <c r="C9" s="4" t="s">
        <v>114</v>
      </c>
      <c r="D9" s="4" t="s">
        <v>115</v>
      </c>
      <c r="E9" s="6" t="s">
        <v>116</v>
      </c>
      <c r="F9" s="5" t="s">
        <v>38</v>
      </c>
      <c r="G9" s="7" t="s">
        <v>65</v>
      </c>
      <c r="H9" s="11" t="s">
        <v>80</v>
      </c>
      <c r="I9" s="11" t="s">
        <v>112</v>
      </c>
      <c r="J9" s="11" t="s">
        <v>99</v>
      </c>
      <c r="K9" s="11" t="s">
        <v>69</v>
      </c>
    </row>
    <row r="10" spans="1:11" ht="66" customHeight="1" x14ac:dyDescent="0.25">
      <c r="A10" s="4" t="s">
        <v>117</v>
      </c>
      <c r="B10" s="4" t="s">
        <v>118</v>
      </c>
      <c r="C10" s="4" t="s">
        <v>119</v>
      </c>
      <c r="D10" s="4" t="s">
        <v>120</v>
      </c>
      <c r="E10" s="6" t="s">
        <v>121</v>
      </c>
      <c r="F10" s="5" t="s">
        <v>30</v>
      </c>
      <c r="G10" s="7" t="s">
        <v>65</v>
      </c>
      <c r="H10" s="12" t="s">
        <v>80</v>
      </c>
      <c r="I10" s="12" t="s">
        <v>122</v>
      </c>
      <c r="J10" s="12" t="s">
        <v>123</v>
      </c>
      <c r="K10" s="13" t="s">
        <v>124</v>
      </c>
    </row>
    <row r="11" spans="1:11" ht="66" customHeight="1" x14ac:dyDescent="0.25">
      <c r="A11" s="4" t="s">
        <v>125</v>
      </c>
      <c r="B11" s="4" t="s">
        <v>118</v>
      </c>
      <c r="C11" s="4" t="s">
        <v>119</v>
      </c>
      <c r="D11" s="4" t="s">
        <v>120</v>
      </c>
      <c r="E11" s="6" t="s">
        <v>126</v>
      </c>
      <c r="F11" s="5" t="s">
        <v>32</v>
      </c>
      <c r="G11" s="7" t="s">
        <v>65</v>
      </c>
      <c r="H11" s="11" t="s">
        <v>80</v>
      </c>
      <c r="I11" s="11" t="s">
        <v>122</v>
      </c>
      <c r="J11" s="11" t="s">
        <v>123</v>
      </c>
      <c r="K11" s="13" t="s">
        <v>124</v>
      </c>
    </row>
    <row r="12" spans="1:11" ht="66" customHeight="1" x14ac:dyDescent="0.25">
      <c r="A12" s="4" t="s">
        <v>127</v>
      </c>
      <c r="B12" s="4" t="s">
        <v>128</v>
      </c>
      <c r="C12" s="4" t="s">
        <v>129</v>
      </c>
      <c r="D12" s="4" t="s">
        <v>130</v>
      </c>
      <c r="E12" s="6" t="s">
        <v>131</v>
      </c>
      <c r="F12" s="5" t="s">
        <v>43</v>
      </c>
      <c r="G12" s="7" t="s">
        <v>65</v>
      </c>
      <c r="H12" s="12" t="s">
        <v>80</v>
      </c>
      <c r="I12" s="12" t="s">
        <v>132</v>
      </c>
      <c r="J12" s="12" t="s">
        <v>99</v>
      </c>
      <c r="K12" s="12" t="s">
        <v>69</v>
      </c>
    </row>
    <row r="13" spans="1:11" ht="66" customHeight="1" x14ac:dyDescent="0.25">
      <c r="A13" s="4" t="s">
        <v>133</v>
      </c>
      <c r="B13" s="4" t="s">
        <v>134</v>
      </c>
      <c r="C13" s="4" t="s">
        <v>135</v>
      </c>
      <c r="D13" s="4" t="s">
        <v>136</v>
      </c>
      <c r="E13" s="7" t="s">
        <v>137</v>
      </c>
      <c r="F13" s="4" t="s">
        <v>40</v>
      </c>
      <c r="G13" s="7" t="s">
        <v>65</v>
      </c>
      <c r="H13" s="11" t="s">
        <v>80</v>
      </c>
      <c r="I13" s="11" t="s">
        <v>138</v>
      </c>
      <c r="J13" s="11" t="s">
        <v>139</v>
      </c>
      <c r="K13" s="13" t="s">
        <v>140</v>
      </c>
    </row>
    <row r="14" spans="1:11" ht="66" customHeight="1" x14ac:dyDescent="0.25">
      <c r="A14" s="4" t="s">
        <v>141</v>
      </c>
      <c r="B14" s="4" t="s">
        <v>142</v>
      </c>
      <c r="C14" s="4" t="s">
        <v>143</v>
      </c>
      <c r="D14" s="4" t="s">
        <v>144</v>
      </c>
      <c r="E14" s="7" t="s">
        <v>145</v>
      </c>
      <c r="F14" s="4" t="s">
        <v>12</v>
      </c>
      <c r="G14" s="7" t="s">
        <v>65</v>
      </c>
      <c r="H14" s="12" t="s">
        <v>80</v>
      </c>
      <c r="I14" s="12" t="s">
        <v>146</v>
      </c>
      <c r="J14" s="12" t="s">
        <v>147</v>
      </c>
      <c r="K14" s="13" t="s">
        <v>148</v>
      </c>
    </row>
    <row r="15" spans="1:11" ht="66" customHeight="1" x14ac:dyDescent="0.25">
      <c r="A15" s="4" t="s">
        <v>149</v>
      </c>
      <c r="B15" s="4" t="s">
        <v>150</v>
      </c>
      <c r="C15" s="4" t="s">
        <v>151</v>
      </c>
      <c r="D15" s="4" t="s">
        <v>152</v>
      </c>
      <c r="E15" s="6" t="s">
        <v>153</v>
      </c>
      <c r="F15" s="5" t="s">
        <v>20</v>
      </c>
      <c r="G15" s="7" t="s">
        <v>65</v>
      </c>
      <c r="H15" s="11" t="s">
        <v>80</v>
      </c>
      <c r="I15" s="11" t="s">
        <v>154</v>
      </c>
      <c r="J15" s="11" t="s">
        <v>99</v>
      </c>
      <c r="K15" s="11" t="s">
        <v>155</v>
      </c>
    </row>
    <row r="16" spans="1:11" ht="66" customHeight="1" x14ac:dyDescent="0.25">
      <c r="A16" s="4" t="s">
        <v>156</v>
      </c>
      <c r="B16" s="4" t="s">
        <v>157</v>
      </c>
      <c r="C16" s="4" t="s">
        <v>158</v>
      </c>
      <c r="D16" s="4" t="s">
        <v>159</v>
      </c>
      <c r="E16" s="7" t="s">
        <v>160</v>
      </c>
      <c r="F16" s="4" t="s">
        <v>55</v>
      </c>
      <c r="G16" s="7" t="s">
        <v>65</v>
      </c>
      <c r="H16" s="12" t="s">
        <v>80</v>
      </c>
      <c r="I16" s="12" t="s">
        <v>161</v>
      </c>
      <c r="J16" s="12" t="s">
        <v>99</v>
      </c>
      <c r="K16" s="12" t="s">
        <v>162</v>
      </c>
    </row>
    <row r="17" spans="1:11" ht="66" customHeight="1" x14ac:dyDescent="0.25">
      <c r="A17" s="7" t="s">
        <v>163</v>
      </c>
      <c r="B17" s="7" t="s">
        <v>164</v>
      </c>
      <c r="C17" s="7" t="s">
        <v>165</v>
      </c>
      <c r="D17" s="7" t="s">
        <v>166</v>
      </c>
      <c r="E17" s="6" t="s">
        <v>167</v>
      </c>
      <c r="F17" s="9" t="s">
        <v>16</v>
      </c>
      <c r="G17" s="7" t="s">
        <v>65</v>
      </c>
      <c r="H17" s="11" t="s">
        <v>80</v>
      </c>
      <c r="I17" s="11" t="s">
        <v>168</v>
      </c>
      <c r="J17" s="11" t="s">
        <v>99</v>
      </c>
      <c r="K17" s="11" t="s">
        <v>69</v>
      </c>
    </row>
    <row r="18" spans="1:11" ht="66" customHeight="1" x14ac:dyDescent="0.25">
      <c r="A18" s="7" t="s">
        <v>169</v>
      </c>
      <c r="B18" s="7" t="s">
        <v>164</v>
      </c>
      <c r="C18" s="7" t="s">
        <v>170</v>
      </c>
      <c r="D18" s="7" t="s">
        <v>171</v>
      </c>
      <c r="E18" s="7" t="s">
        <v>167</v>
      </c>
      <c r="F18" s="7" t="s">
        <v>172</v>
      </c>
      <c r="G18" s="7" t="s">
        <v>65</v>
      </c>
      <c r="H18" s="12" t="s">
        <v>80</v>
      </c>
      <c r="I18" s="12" t="s">
        <v>173</v>
      </c>
      <c r="J18" s="12" t="s">
        <v>99</v>
      </c>
      <c r="K18" s="12" t="s">
        <v>69</v>
      </c>
    </row>
    <row r="19" spans="1:11" ht="66" customHeight="1" x14ac:dyDescent="0.25">
      <c r="A19" s="7" t="s">
        <v>174</v>
      </c>
      <c r="B19" s="7" t="s">
        <v>175</v>
      </c>
      <c r="C19" s="7" t="s">
        <v>176</v>
      </c>
      <c r="D19" s="7" t="s">
        <v>177</v>
      </c>
      <c r="E19" s="6" t="s">
        <v>178</v>
      </c>
      <c r="F19" s="9" t="s">
        <v>179</v>
      </c>
      <c r="G19" s="7" t="s">
        <v>65</v>
      </c>
      <c r="H19" s="13" t="s">
        <v>180</v>
      </c>
      <c r="I19" s="11" t="s">
        <v>181</v>
      </c>
      <c r="J19" s="11" t="s">
        <v>182</v>
      </c>
      <c r="K19" s="11" t="s">
        <v>183</v>
      </c>
    </row>
    <row r="20" spans="1:11" ht="66" customHeight="1" x14ac:dyDescent="0.25">
      <c r="A20" s="7" t="s">
        <v>184</v>
      </c>
      <c r="B20" s="7" t="s">
        <v>175</v>
      </c>
      <c r="C20" s="7" t="s">
        <v>176</v>
      </c>
      <c r="D20" s="7" t="s">
        <v>185</v>
      </c>
      <c r="E20" s="6" t="s">
        <v>178</v>
      </c>
      <c r="F20" s="9" t="s">
        <v>179</v>
      </c>
      <c r="G20" s="7" t="s">
        <v>65</v>
      </c>
      <c r="H20" s="13" t="s">
        <v>180</v>
      </c>
      <c r="I20" s="12" t="s">
        <v>181</v>
      </c>
      <c r="J20" s="12" t="s">
        <v>182</v>
      </c>
      <c r="K20" s="12" t="s">
        <v>183</v>
      </c>
    </row>
    <row r="21" spans="1:11" ht="66" customHeight="1" x14ac:dyDescent="0.25">
      <c r="A21" s="7" t="s">
        <v>186</v>
      </c>
      <c r="B21" s="7" t="s">
        <v>175</v>
      </c>
      <c r="C21" s="7" t="s">
        <v>176</v>
      </c>
      <c r="D21" s="7" t="s">
        <v>187</v>
      </c>
      <c r="E21" s="6" t="s">
        <v>178</v>
      </c>
      <c r="F21" s="9" t="s">
        <v>179</v>
      </c>
      <c r="G21" s="7" t="s">
        <v>65</v>
      </c>
      <c r="H21" s="13" t="s">
        <v>180</v>
      </c>
      <c r="I21" s="11" t="s">
        <v>181</v>
      </c>
      <c r="J21" s="11" t="s">
        <v>182</v>
      </c>
      <c r="K21" s="11" t="s">
        <v>188</v>
      </c>
    </row>
    <row r="22" spans="1:11" ht="66" customHeight="1" x14ac:dyDescent="0.25">
      <c r="A22" s="7" t="s">
        <v>189</v>
      </c>
      <c r="B22" s="7" t="s">
        <v>190</v>
      </c>
      <c r="C22" s="7" t="s">
        <v>191</v>
      </c>
      <c r="D22" s="7" t="s">
        <v>192</v>
      </c>
      <c r="E22" s="7" t="s">
        <v>193</v>
      </c>
      <c r="F22" s="7" t="s">
        <v>12</v>
      </c>
      <c r="G22" s="7" t="s">
        <v>65</v>
      </c>
      <c r="H22" s="12" t="s">
        <v>80</v>
      </c>
      <c r="I22" s="12" t="s">
        <v>189</v>
      </c>
      <c r="J22" s="12" t="s">
        <v>99</v>
      </c>
      <c r="K22" s="13" t="s">
        <v>194</v>
      </c>
    </row>
    <row r="23" spans="1:11" ht="66" customHeight="1" x14ac:dyDescent="0.25">
      <c r="A23" s="7" t="s">
        <v>195</v>
      </c>
      <c r="B23" s="7" t="s">
        <v>196</v>
      </c>
      <c r="C23" s="7" t="s">
        <v>197</v>
      </c>
      <c r="D23" s="7" t="s">
        <v>198</v>
      </c>
      <c r="E23" s="7" t="s">
        <v>199</v>
      </c>
      <c r="F23" s="7" t="s">
        <v>51</v>
      </c>
      <c r="G23" s="7" t="s">
        <v>65</v>
      </c>
      <c r="H23" s="13" t="s">
        <v>180</v>
      </c>
      <c r="I23" s="11" t="s">
        <v>200</v>
      </c>
      <c r="J23" s="11" t="s">
        <v>201</v>
      </c>
      <c r="K23" s="11" t="s">
        <v>202</v>
      </c>
    </row>
    <row r="24" spans="1:11" ht="66" customHeight="1" x14ac:dyDescent="0.25">
      <c r="A24" s="7" t="s">
        <v>203</v>
      </c>
      <c r="B24" s="7" t="s">
        <v>204</v>
      </c>
      <c r="C24" s="7" t="s">
        <v>205</v>
      </c>
      <c r="D24" s="7" t="s">
        <v>206</v>
      </c>
      <c r="E24" s="6" t="s">
        <v>207</v>
      </c>
      <c r="F24" s="9" t="s">
        <v>208</v>
      </c>
      <c r="G24" s="7" t="s">
        <v>65</v>
      </c>
      <c r="H24" s="12" t="s">
        <v>80</v>
      </c>
      <c r="I24" s="12" t="s">
        <v>209</v>
      </c>
      <c r="J24" s="12" t="s">
        <v>210</v>
      </c>
      <c r="K24" s="12" t="s">
        <v>69</v>
      </c>
    </row>
    <row r="25" spans="1:11" ht="66" customHeight="1" x14ac:dyDescent="0.25">
      <c r="A25" s="7" t="s">
        <v>211</v>
      </c>
      <c r="B25" s="7" t="s">
        <v>204</v>
      </c>
      <c r="C25" s="7" t="s">
        <v>212</v>
      </c>
      <c r="D25" s="7" t="s">
        <v>213</v>
      </c>
      <c r="E25" s="6" t="s">
        <v>214</v>
      </c>
      <c r="F25" s="9" t="s">
        <v>208</v>
      </c>
      <c r="G25" s="7" t="s">
        <v>65</v>
      </c>
      <c r="H25" s="11" t="s">
        <v>80</v>
      </c>
      <c r="I25" s="11" t="s">
        <v>215</v>
      </c>
      <c r="J25" s="11" t="s">
        <v>216</v>
      </c>
      <c r="K25" s="11" t="s">
        <v>217</v>
      </c>
    </row>
    <row r="26" spans="1:11" ht="66" customHeight="1" x14ac:dyDescent="0.25">
      <c r="A26" s="7" t="s">
        <v>218</v>
      </c>
      <c r="B26" s="7" t="s">
        <v>204</v>
      </c>
      <c r="C26" s="7" t="s">
        <v>219</v>
      </c>
      <c r="D26" s="7" t="s">
        <v>220</v>
      </c>
      <c r="E26" s="6" t="s">
        <v>221</v>
      </c>
      <c r="F26" s="9" t="s">
        <v>208</v>
      </c>
      <c r="G26" s="7" t="s">
        <v>65</v>
      </c>
      <c r="H26" s="12" t="s">
        <v>80</v>
      </c>
      <c r="I26" s="12" t="s">
        <v>222</v>
      </c>
      <c r="J26" s="12" t="s">
        <v>223</v>
      </c>
      <c r="K26" s="12" t="s">
        <v>224</v>
      </c>
    </row>
    <row r="27" spans="1:11" ht="66" customHeight="1" x14ac:dyDescent="0.25">
      <c r="A27" s="7" t="s">
        <v>225</v>
      </c>
      <c r="B27" s="7" t="s">
        <v>204</v>
      </c>
      <c r="C27" s="7" t="s">
        <v>226</v>
      </c>
      <c r="D27" s="7" t="s">
        <v>227</v>
      </c>
      <c r="E27" s="7" t="s">
        <v>228</v>
      </c>
      <c r="F27" s="7" t="s">
        <v>208</v>
      </c>
      <c r="G27" s="7" t="s">
        <v>65</v>
      </c>
      <c r="H27" s="11" t="s">
        <v>80</v>
      </c>
      <c r="I27" s="11" t="s">
        <v>229</v>
      </c>
      <c r="J27" s="11" t="s">
        <v>230</v>
      </c>
      <c r="K27" s="11" t="s">
        <v>231</v>
      </c>
    </row>
  </sheetData>
  <dataValidations count="1">
    <dataValidation type="list" showDropDown="1" sqref="F2:F16" xr:uid="{00000000-0002-0000-0000-000000000000}">
      <formula1>"☐,☑"</formula1>
    </dataValidation>
  </dataValidations>
  <hyperlinks>
    <hyperlink ref="E2" r:id="rId1" xr:uid="{00000000-0004-0000-0000-000000000000}"/>
    <hyperlink ref="E3" r:id="rId2" xr:uid="{00000000-0004-0000-0000-000001000000}"/>
    <hyperlink ref="E6" r:id="rId3" xr:uid="{00000000-0004-0000-0000-000002000000}"/>
    <hyperlink ref="E9" r:id="rId4" xr:uid="{00000000-0004-0000-0000-000003000000}"/>
    <hyperlink ref="E10" r:id="rId5" xr:uid="{00000000-0004-0000-0000-000004000000}"/>
    <hyperlink ref="E11" r:id="rId6" xr:uid="{00000000-0004-0000-0000-000005000000}"/>
    <hyperlink ref="E12" r:id="rId7" xr:uid="{00000000-0004-0000-0000-000006000000}"/>
    <hyperlink ref="E15" r:id="rId8" xr:uid="{00000000-0004-0000-0000-000007000000}"/>
    <hyperlink ref="E17" r:id="rId9" xr:uid="{00000000-0004-0000-0000-000008000000}"/>
    <hyperlink ref="E19" r:id="rId10" xr:uid="{00000000-0004-0000-0000-000009000000}"/>
    <hyperlink ref="E20" r:id="rId11" xr:uid="{00000000-0004-0000-0000-00000A000000}"/>
    <hyperlink ref="E21" r:id="rId12" xr:uid="{00000000-0004-0000-0000-00000B000000}"/>
    <hyperlink ref="E24" r:id="rId13" xr:uid="{00000000-0004-0000-0000-00000C000000}"/>
    <hyperlink ref="E25" r:id="rId14" xr:uid="{00000000-0004-0000-0000-00000D000000}"/>
    <hyperlink ref="E26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workbookViewId="0">
      <selection sqref="A1:XFD1048576"/>
    </sheetView>
  </sheetViews>
  <sheetFormatPr baseColWidth="10" defaultColWidth="9.140625" defaultRowHeight="15" x14ac:dyDescent="0.25"/>
  <cols>
    <col min="1" max="1" width="56.28515625" bestFit="1" customWidth="1"/>
    <col min="2" max="2" width="96.7109375" bestFit="1" customWidth="1"/>
  </cols>
  <sheetData>
    <row r="1" spans="1:2" x14ac:dyDescent="0.25">
      <c r="A1" s="31" t="s">
        <v>7</v>
      </c>
      <c r="B1" s="31" t="s">
        <v>8</v>
      </c>
    </row>
    <row r="2" spans="1:2" ht="15.75" x14ac:dyDescent="0.25">
      <c r="A2" s="2" t="s">
        <v>9</v>
      </c>
      <c r="B2" s="8" t="s">
        <v>10</v>
      </c>
    </row>
    <row r="3" spans="1:2" ht="15.75" x14ac:dyDescent="0.25">
      <c r="A3" s="2" t="s">
        <v>11</v>
      </c>
      <c r="B3" s="8" t="s">
        <v>12</v>
      </c>
    </row>
    <row r="4" spans="1:2" ht="31.5" x14ac:dyDescent="0.25">
      <c r="A4" s="2" t="s">
        <v>13</v>
      </c>
      <c r="B4" s="8" t="s">
        <v>14</v>
      </c>
    </row>
    <row r="5" spans="1:2" ht="15.75" x14ac:dyDescent="0.25">
      <c r="A5" s="2" t="s">
        <v>15</v>
      </c>
      <c r="B5" s="8" t="s">
        <v>16</v>
      </c>
    </row>
    <row r="6" spans="1:2" ht="31.5" x14ac:dyDescent="0.25">
      <c r="A6" s="2" t="s">
        <v>17</v>
      </c>
      <c r="B6" s="8" t="s">
        <v>18</v>
      </c>
    </row>
    <row r="7" spans="1:2" ht="15.75" x14ac:dyDescent="0.25">
      <c r="A7" s="2" t="s">
        <v>19</v>
      </c>
      <c r="B7" s="8" t="s">
        <v>20</v>
      </c>
    </row>
    <row r="8" spans="1:2" ht="15.75" x14ac:dyDescent="0.25">
      <c r="A8" s="2" t="s">
        <v>21</v>
      </c>
      <c r="B8" s="8" t="s">
        <v>22</v>
      </c>
    </row>
    <row r="9" spans="1:2" ht="15.75" x14ac:dyDescent="0.25">
      <c r="A9" s="2" t="s">
        <v>23</v>
      </c>
      <c r="B9" s="8" t="s">
        <v>24</v>
      </c>
    </row>
    <row r="10" spans="1:2" ht="31.5" x14ac:dyDescent="0.25">
      <c r="A10" s="2" t="s">
        <v>25</v>
      </c>
      <c r="B10" s="8" t="s">
        <v>26</v>
      </c>
    </row>
    <row r="11" spans="1:2" ht="15.75" x14ac:dyDescent="0.25">
      <c r="A11" s="2" t="s">
        <v>27</v>
      </c>
      <c r="B11" s="8" t="s">
        <v>28</v>
      </c>
    </row>
    <row r="12" spans="1:2" ht="15.75" x14ac:dyDescent="0.25">
      <c r="A12" s="2" t="s">
        <v>29</v>
      </c>
      <c r="B12" s="8" t="s">
        <v>30</v>
      </c>
    </row>
    <row r="13" spans="1:2" ht="31.5" x14ac:dyDescent="0.25">
      <c r="A13" s="2" t="s">
        <v>31</v>
      </c>
      <c r="B13" s="8" t="s">
        <v>32</v>
      </c>
    </row>
    <row r="14" spans="1:2" ht="15.75" x14ac:dyDescent="0.25">
      <c r="A14" s="2" t="s">
        <v>33</v>
      </c>
      <c r="B14" s="8" t="s">
        <v>34</v>
      </c>
    </row>
    <row r="15" spans="1:2" ht="15.75" x14ac:dyDescent="0.25">
      <c r="A15" s="2" t="s">
        <v>35</v>
      </c>
      <c r="B15" s="8" t="s">
        <v>36</v>
      </c>
    </row>
    <row r="16" spans="1:2" x14ac:dyDescent="0.25">
      <c r="A16" s="3" t="s">
        <v>37</v>
      </c>
      <c r="B16" s="3" t="s">
        <v>38</v>
      </c>
    </row>
    <row r="17" spans="1:2" x14ac:dyDescent="0.25">
      <c r="A17" s="3" t="s">
        <v>39</v>
      </c>
      <c r="B17" s="3" t="s">
        <v>40</v>
      </c>
    </row>
    <row r="18" spans="1:2" ht="30" x14ac:dyDescent="0.25">
      <c r="A18" s="3" t="s">
        <v>41</v>
      </c>
      <c r="B18" s="3" t="s">
        <v>12</v>
      </c>
    </row>
    <row r="19" spans="1:2" ht="30" x14ac:dyDescent="0.25">
      <c r="A19" s="3" t="s">
        <v>42</v>
      </c>
      <c r="B19" s="3" t="s">
        <v>43</v>
      </c>
    </row>
    <row r="20" spans="1:2" x14ac:dyDescent="0.25">
      <c r="A20" s="3" t="s">
        <v>44</v>
      </c>
      <c r="B20" s="3" t="s">
        <v>45</v>
      </c>
    </row>
    <row r="21" spans="1:2" x14ac:dyDescent="0.25">
      <c r="A21" s="3" t="s">
        <v>46</v>
      </c>
      <c r="B21" s="3" t="s">
        <v>47</v>
      </c>
    </row>
    <row r="22" spans="1:2" x14ac:dyDescent="0.25">
      <c r="A22" s="3" t="s">
        <v>48</v>
      </c>
      <c r="B22" s="3" t="s">
        <v>49</v>
      </c>
    </row>
    <row r="23" spans="1:2" x14ac:dyDescent="0.25">
      <c r="A23" s="3" t="s">
        <v>50</v>
      </c>
      <c r="B23" s="3" t="s">
        <v>51</v>
      </c>
    </row>
    <row r="24" spans="1:2" x14ac:dyDescent="0.25">
      <c r="A24" s="3" t="s">
        <v>52</v>
      </c>
      <c r="B24" s="3" t="s">
        <v>53</v>
      </c>
    </row>
    <row r="25" spans="1:2" x14ac:dyDescent="0.25">
      <c r="A25" s="3" t="s">
        <v>54</v>
      </c>
      <c r="B25" s="3" t="s">
        <v>55</v>
      </c>
    </row>
    <row r="26" spans="1:2" x14ac:dyDescent="0.25">
      <c r="A26" s="3" t="s">
        <v>232</v>
      </c>
      <c r="B26" s="3" t="s">
        <v>233</v>
      </c>
    </row>
    <row r="27" spans="1:2" x14ac:dyDescent="0.25">
      <c r="A27" s="3" t="s">
        <v>234</v>
      </c>
      <c r="B27" s="3" t="s">
        <v>235</v>
      </c>
    </row>
    <row r="28" spans="1:2" x14ac:dyDescent="0.25">
      <c r="A28" s="3" t="s">
        <v>236</v>
      </c>
      <c r="B28" s="3" t="s">
        <v>79</v>
      </c>
    </row>
    <row r="29" spans="1:2" x14ac:dyDescent="0.25">
      <c r="A29" s="3" t="s">
        <v>237</v>
      </c>
      <c r="B29" s="3" t="s">
        <v>238</v>
      </c>
    </row>
    <row r="30" spans="1:2" x14ac:dyDescent="0.25">
      <c r="A30" s="3" t="s">
        <v>239</v>
      </c>
      <c r="B30" s="3" t="s">
        <v>89</v>
      </c>
    </row>
    <row r="31" spans="1:2" x14ac:dyDescent="0.25">
      <c r="A31" s="3" t="s">
        <v>240</v>
      </c>
      <c r="B31" s="3" t="s">
        <v>208</v>
      </c>
    </row>
    <row r="32" spans="1:2" x14ac:dyDescent="0.25">
      <c r="A32" s="3" t="s">
        <v>241</v>
      </c>
      <c r="B32" s="3" t="s">
        <v>179</v>
      </c>
    </row>
    <row r="33" spans="1:2" x14ac:dyDescent="0.25">
      <c r="A33" s="3" t="s">
        <v>242</v>
      </c>
      <c r="B33" s="3" t="s">
        <v>51</v>
      </c>
    </row>
    <row r="34" spans="1:2" x14ac:dyDescent="0.25">
      <c r="A34" s="3" t="s">
        <v>243</v>
      </c>
      <c r="B34" s="3" t="s">
        <v>12</v>
      </c>
    </row>
    <row r="35" spans="1:2" x14ac:dyDescent="0.25">
      <c r="A35" s="3" t="s">
        <v>244</v>
      </c>
      <c r="B35" s="3" t="s">
        <v>245</v>
      </c>
    </row>
    <row r="36" spans="1:2" x14ac:dyDescent="0.25">
      <c r="A36" s="3" t="s">
        <v>246</v>
      </c>
      <c r="B36" s="3" t="s">
        <v>22</v>
      </c>
    </row>
  </sheetData>
  <hyperlinks>
    <hyperlink ref="B2" r:id="rId1" xr:uid="{00000000-0004-0000-0100-000000000000}"/>
    <hyperlink ref="B3" r:id="rId2" xr:uid="{00000000-0004-0000-0100-000001000000}"/>
    <hyperlink ref="B4" r:id="rId3" xr:uid="{00000000-0004-0000-0100-000002000000}"/>
    <hyperlink ref="B5" r:id="rId4" xr:uid="{00000000-0004-0000-0100-000003000000}"/>
    <hyperlink ref="B6" r:id="rId5" xr:uid="{00000000-0004-0000-0100-000004000000}"/>
    <hyperlink ref="B7" r:id="rId6" xr:uid="{00000000-0004-0000-0100-000005000000}"/>
    <hyperlink ref="B8" r:id="rId7" xr:uid="{00000000-0004-0000-0100-000006000000}"/>
    <hyperlink ref="B9" r:id="rId8" xr:uid="{00000000-0004-0000-0100-000007000000}"/>
    <hyperlink ref="B10" r:id="rId9" xr:uid="{00000000-0004-0000-0100-000008000000}"/>
    <hyperlink ref="B11" r:id="rId10" xr:uid="{00000000-0004-0000-0100-000009000000}"/>
    <hyperlink ref="B12" r:id="rId11" xr:uid="{00000000-0004-0000-0100-00000A000000}"/>
    <hyperlink ref="B13" r:id="rId12" xr:uid="{00000000-0004-0000-0100-00000B000000}"/>
    <hyperlink ref="B14" r:id="rId13" xr:uid="{00000000-0004-0000-0100-00000C000000}"/>
    <hyperlink ref="B15" r:id="rId14" xr:uid="{00000000-0004-0000-0100-00000D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4"/>
  <sheetViews>
    <sheetView workbookViewId="0">
      <selection activeCell="F25" sqref="F25"/>
    </sheetView>
  </sheetViews>
  <sheetFormatPr baseColWidth="10" defaultColWidth="9.140625" defaultRowHeight="15" x14ac:dyDescent="0.25"/>
  <cols>
    <col min="1" max="1" width="10" customWidth="1"/>
    <col min="2" max="2" width="43" customWidth="1"/>
    <col min="3" max="3" width="46" customWidth="1"/>
    <col min="4" max="4" width="17" customWidth="1"/>
    <col min="5" max="5" width="18" customWidth="1"/>
    <col min="6" max="6" width="22" customWidth="1"/>
    <col min="7" max="7" width="23" customWidth="1"/>
    <col min="8" max="8" width="15" customWidth="1"/>
    <col min="9" max="9" width="9" customWidth="1"/>
    <col min="10" max="12" width="23" customWidth="1"/>
    <col min="13" max="13" width="22" customWidth="1"/>
    <col min="14" max="14" width="36" customWidth="1"/>
    <col min="15" max="15" width="64" customWidth="1"/>
    <col min="16" max="16" width="26" customWidth="1"/>
    <col min="17" max="17" width="61" customWidth="1"/>
  </cols>
  <sheetData>
    <row r="1" spans="1:17" ht="44.1" customHeight="1" x14ac:dyDescent="0.25">
      <c r="A1" s="48" t="s">
        <v>247</v>
      </c>
      <c r="B1" s="48"/>
      <c r="C1" s="48"/>
      <c r="D1" s="48"/>
      <c r="E1" s="48"/>
      <c r="F1" s="48"/>
      <c r="G1" s="48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9" customHeight="1" x14ac:dyDescent="0.25">
      <c r="A2" s="49" t="s">
        <v>248</v>
      </c>
      <c r="B2" s="49"/>
      <c r="C2" s="49"/>
      <c r="D2" s="49"/>
      <c r="E2" s="49"/>
      <c r="F2" s="49"/>
      <c r="G2" s="49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38.1" customHeight="1" x14ac:dyDescent="0.25">
      <c r="A3" s="50" t="s">
        <v>249</v>
      </c>
      <c r="B3" s="50"/>
      <c r="C3" s="50"/>
      <c r="D3" s="50"/>
      <c r="E3" s="50"/>
      <c r="F3" s="50"/>
      <c r="G3" s="50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27.95" customHeight="1" x14ac:dyDescent="0.25">
      <c r="A4" s="51" t="s">
        <v>250</v>
      </c>
      <c r="B4" s="51"/>
      <c r="C4" s="51"/>
      <c r="D4" s="51"/>
      <c r="E4" s="51"/>
      <c r="F4" s="51"/>
      <c r="G4" s="51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35.1" customHeight="1" x14ac:dyDescent="0.25">
      <c r="A5" s="19" t="s">
        <v>251</v>
      </c>
      <c r="B5" s="19" t="s">
        <v>252</v>
      </c>
      <c r="C5" s="19" t="s">
        <v>253</v>
      </c>
      <c r="D5" s="19" t="s">
        <v>254</v>
      </c>
      <c r="E5" s="19" t="s">
        <v>255</v>
      </c>
      <c r="F5" s="19" t="s">
        <v>256</v>
      </c>
      <c r="G5" s="19" t="s">
        <v>257</v>
      </c>
      <c r="H5" s="19" t="s">
        <v>258</v>
      </c>
      <c r="I5" s="19" t="s">
        <v>259</v>
      </c>
      <c r="J5" s="19" t="s">
        <v>260</v>
      </c>
      <c r="K5" s="19" t="s">
        <v>261</v>
      </c>
      <c r="L5" s="19" t="s">
        <v>262</v>
      </c>
      <c r="M5" s="19" t="s">
        <v>263</v>
      </c>
      <c r="N5" s="19" t="s">
        <v>264</v>
      </c>
      <c r="O5" s="19" t="s">
        <v>265</v>
      </c>
      <c r="P5" s="19" t="s">
        <v>266</v>
      </c>
      <c r="Q5" s="19" t="s">
        <v>267</v>
      </c>
    </row>
    <row r="6" spans="1:17" ht="51.95" customHeight="1" x14ac:dyDescent="0.25">
      <c r="A6" s="20">
        <v>1</v>
      </c>
      <c r="B6" s="20" t="s">
        <v>268</v>
      </c>
      <c r="C6" s="20" t="s">
        <v>269</v>
      </c>
      <c r="D6" s="21" t="s">
        <v>270</v>
      </c>
      <c r="E6" s="21" t="s">
        <v>271</v>
      </c>
      <c r="F6" s="23"/>
      <c r="G6" s="23"/>
      <c r="H6" s="20" t="s">
        <v>272</v>
      </c>
      <c r="I6" s="20"/>
      <c r="J6" s="24" t="str">
        <f>""</f>
        <v/>
      </c>
      <c r="K6" s="21"/>
      <c r="L6" s="21"/>
      <c r="M6" s="23"/>
      <c r="N6" s="21"/>
      <c r="O6" s="20" t="s">
        <v>273</v>
      </c>
      <c r="P6" s="26" t="str">
        <f t="shared" ref="P6:P44" ca="1" si="0">IF(D6="Non","Hors champ",IF(D6&lt;&gt;"Oui","À qualifier",IF(E6="Envoyé",IF(M6="","Envoi à dater","Terminé"),IF(H6="manuel","Action immédiate / à qualifier",IF(J6="","Renseigner départ",IF(J6&lt;NOW(),"EN RETARD",IF(J6-NOW()&lt;=4/24,"URGENT &lt; 4 h",IF(J6-NOW()&lt;=1,"Sous 24 h","À suivre"))))))))</f>
        <v>À qualifier</v>
      </c>
      <c r="Q6" s="20" t="s">
        <v>34</v>
      </c>
    </row>
    <row r="7" spans="1:17" ht="51.95" customHeight="1" x14ac:dyDescent="0.25">
      <c r="A7" s="7">
        <v>2</v>
      </c>
      <c r="B7" s="7" t="s">
        <v>70</v>
      </c>
      <c r="C7" s="7" t="s">
        <v>274</v>
      </c>
      <c r="D7" s="21" t="s">
        <v>270</v>
      </c>
      <c r="E7" s="21" t="s">
        <v>271</v>
      </c>
      <c r="F7" s="23"/>
      <c r="G7" s="23"/>
      <c r="H7" s="7" t="s">
        <v>272</v>
      </c>
      <c r="I7" s="7"/>
      <c r="J7" s="25" t="str">
        <f>""</f>
        <v/>
      </c>
      <c r="K7" s="21"/>
      <c r="L7" s="21"/>
      <c r="M7" s="23"/>
      <c r="N7" s="21"/>
      <c r="O7" s="7" t="s">
        <v>275</v>
      </c>
      <c r="P7" s="27" t="str">
        <f t="shared" ca="1" si="0"/>
        <v>À qualifier</v>
      </c>
      <c r="Q7" s="7" t="s">
        <v>36</v>
      </c>
    </row>
    <row r="8" spans="1:17" ht="51.95" customHeight="1" x14ac:dyDescent="0.25">
      <c r="A8" s="22">
        <v>3</v>
      </c>
      <c r="B8" s="22" t="s">
        <v>74</v>
      </c>
      <c r="C8" s="22" t="s">
        <v>276</v>
      </c>
      <c r="D8" s="21" t="s">
        <v>270</v>
      </c>
      <c r="E8" s="21" t="s">
        <v>271</v>
      </c>
      <c r="F8" s="23"/>
      <c r="G8" s="23"/>
      <c r="H8" s="20" t="s">
        <v>277</v>
      </c>
      <c r="I8" s="20">
        <v>15</v>
      </c>
      <c r="J8" s="24" t="str">
        <f>IF(OR(D8&lt;&gt;"Oui",F8=""),"",F8+I8)</f>
        <v/>
      </c>
      <c r="K8" s="21"/>
      <c r="L8" s="21"/>
      <c r="M8" s="23"/>
      <c r="N8" s="21"/>
      <c r="O8" s="20" t="s">
        <v>278</v>
      </c>
      <c r="P8" s="26" t="str">
        <f t="shared" ca="1" si="0"/>
        <v>À qualifier</v>
      </c>
      <c r="Q8" s="20" t="s">
        <v>79</v>
      </c>
    </row>
    <row r="9" spans="1:17" ht="51.95" customHeight="1" x14ac:dyDescent="0.25">
      <c r="A9" s="22">
        <v>3</v>
      </c>
      <c r="B9" s="22" t="s">
        <v>74</v>
      </c>
      <c r="C9" s="22" t="s">
        <v>279</v>
      </c>
      <c r="D9" s="21" t="s">
        <v>270</v>
      </c>
      <c r="E9" s="21" t="s">
        <v>271</v>
      </c>
      <c r="F9" s="23"/>
      <c r="G9" s="23"/>
      <c r="H9" s="7" t="s">
        <v>277</v>
      </c>
      <c r="I9" s="7">
        <v>2</v>
      </c>
      <c r="J9" s="25" t="str">
        <f>IF(OR(D9&lt;&gt;"Oui",F9=""),"",F9+I9)</f>
        <v/>
      </c>
      <c r="K9" s="21"/>
      <c r="L9" s="21"/>
      <c r="M9" s="23"/>
      <c r="N9" s="21"/>
      <c r="O9" s="7" t="s">
        <v>280</v>
      </c>
      <c r="P9" s="27" t="str">
        <f t="shared" ca="1" si="0"/>
        <v>À qualifier</v>
      </c>
      <c r="Q9" s="7" t="s">
        <v>79</v>
      </c>
    </row>
    <row r="10" spans="1:17" ht="51.95" customHeight="1" x14ac:dyDescent="0.25">
      <c r="A10" s="22">
        <v>3</v>
      </c>
      <c r="B10" s="22" t="s">
        <v>74</v>
      </c>
      <c r="C10" s="22" t="s">
        <v>281</v>
      </c>
      <c r="D10" s="21" t="s">
        <v>270</v>
      </c>
      <c r="E10" s="21" t="s">
        <v>271</v>
      </c>
      <c r="F10" s="23"/>
      <c r="G10" s="23"/>
      <c r="H10" s="20" t="s">
        <v>277</v>
      </c>
      <c r="I10" s="20">
        <v>10</v>
      </c>
      <c r="J10" s="24" t="str">
        <f>IF(OR(D10&lt;&gt;"Oui",F10=""),"",F10+I10)</f>
        <v/>
      </c>
      <c r="K10" s="21"/>
      <c r="L10" s="21"/>
      <c r="M10" s="23"/>
      <c r="N10" s="21"/>
      <c r="O10" s="20" t="s">
        <v>282</v>
      </c>
      <c r="P10" s="26" t="str">
        <f t="shared" ca="1" si="0"/>
        <v>À qualifier</v>
      </c>
      <c r="Q10" s="20" t="s">
        <v>79</v>
      </c>
    </row>
    <row r="11" spans="1:17" ht="51.95" customHeight="1" x14ac:dyDescent="0.25">
      <c r="A11" s="7">
        <v>4</v>
      </c>
      <c r="B11" s="7" t="s">
        <v>84</v>
      </c>
      <c r="C11" s="7" t="s">
        <v>283</v>
      </c>
      <c r="D11" s="21" t="s">
        <v>270</v>
      </c>
      <c r="E11" s="21" t="s">
        <v>271</v>
      </c>
      <c r="F11" s="23"/>
      <c r="G11" s="23"/>
      <c r="H11" s="7" t="s">
        <v>284</v>
      </c>
      <c r="I11" s="7">
        <v>72</v>
      </c>
      <c r="J11" s="25" t="str">
        <f>IF(OR(D11&lt;&gt;"Oui",F11=""),"",F11+I11/24)</f>
        <v/>
      </c>
      <c r="K11" s="21"/>
      <c r="L11" s="21"/>
      <c r="M11" s="23"/>
      <c r="N11" s="21"/>
      <c r="O11" s="7" t="s">
        <v>285</v>
      </c>
      <c r="P11" s="27" t="str">
        <f t="shared" ca="1" si="0"/>
        <v>À qualifier</v>
      </c>
      <c r="Q11" s="7" t="s">
        <v>89</v>
      </c>
    </row>
    <row r="12" spans="1:17" ht="51.95" customHeight="1" x14ac:dyDescent="0.25">
      <c r="A12" s="20">
        <v>5</v>
      </c>
      <c r="B12" s="20" t="s">
        <v>93</v>
      </c>
      <c r="C12" s="20" t="s">
        <v>286</v>
      </c>
      <c r="D12" s="21" t="s">
        <v>270</v>
      </c>
      <c r="E12" s="21" t="s">
        <v>271</v>
      </c>
      <c r="F12" s="23"/>
      <c r="G12" s="23"/>
      <c r="H12" s="20" t="s">
        <v>272</v>
      </c>
      <c r="I12" s="20"/>
      <c r="J12" s="24" t="str">
        <f>""</f>
        <v/>
      </c>
      <c r="K12" s="21"/>
      <c r="L12" s="21"/>
      <c r="M12" s="23"/>
      <c r="N12" s="21"/>
      <c r="O12" s="20" t="s">
        <v>287</v>
      </c>
      <c r="P12" s="26" t="str">
        <f t="shared" ca="1" si="0"/>
        <v>À qualifier</v>
      </c>
      <c r="Q12" s="20" t="s">
        <v>22</v>
      </c>
    </row>
    <row r="13" spans="1:17" ht="51.95" customHeight="1" x14ac:dyDescent="0.25">
      <c r="A13" s="7">
        <v>6</v>
      </c>
      <c r="B13" s="7" t="s">
        <v>100</v>
      </c>
      <c r="C13" s="7" t="s">
        <v>288</v>
      </c>
      <c r="D13" s="21" t="s">
        <v>270</v>
      </c>
      <c r="E13" s="21" t="s">
        <v>271</v>
      </c>
      <c r="F13" s="23"/>
      <c r="G13" s="23"/>
      <c r="H13" s="7" t="s">
        <v>284</v>
      </c>
      <c r="I13" s="7">
        <v>24</v>
      </c>
      <c r="J13" s="25" t="str">
        <f>IF(OR(D13&lt;&gt;"Oui",F13=""),"",F13+I13/24)</f>
        <v/>
      </c>
      <c r="K13" s="21"/>
      <c r="L13" s="21"/>
      <c r="M13" s="23"/>
      <c r="N13" s="21"/>
      <c r="O13" s="7" t="s">
        <v>289</v>
      </c>
      <c r="P13" s="27" t="str">
        <f t="shared" ca="1" si="0"/>
        <v>À qualifier</v>
      </c>
      <c r="Q13" s="7" t="s">
        <v>235</v>
      </c>
    </row>
    <row r="14" spans="1:17" ht="51.95" customHeight="1" x14ac:dyDescent="0.25">
      <c r="A14" s="20">
        <v>6</v>
      </c>
      <c r="B14" s="20" t="s">
        <v>100</v>
      </c>
      <c r="C14" s="20" t="s">
        <v>290</v>
      </c>
      <c r="D14" s="21" t="s">
        <v>270</v>
      </c>
      <c r="E14" s="21" t="s">
        <v>271</v>
      </c>
      <c r="F14" s="23"/>
      <c r="G14" s="23"/>
      <c r="H14" s="20" t="s">
        <v>284</v>
      </c>
      <c r="I14" s="20">
        <v>72</v>
      </c>
      <c r="J14" s="24" t="str">
        <f>IF(OR(D14&lt;&gt;"Oui",F14=""),"",F14+I14/24)</f>
        <v/>
      </c>
      <c r="K14" s="21"/>
      <c r="L14" s="21"/>
      <c r="M14" s="23"/>
      <c r="N14" s="21"/>
      <c r="O14" s="20" t="s">
        <v>291</v>
      </c>
      <c r="P14" s="26" t="str">
        <f t="shared" ca="1" si="0"/>
        <v>À qualifier</v>
      </c>
      <c r="Q14" s="20" t="s">
        <v>235</v>
      </c>
    </row>
    <row r="15" spans="1:17" ht="51.95" customHeight="1" x14ac:dyDescent="0.25">
      <c r="A15" s="7">
        <v>6</v>
      </c>
      <c r="B15" s="7" t="s">
        <v>100</v>
      </c>
      <c r="C15" s="7" t="s">
        <v>292</v>
      </c>
      <c r="D15" s="21" t="s">
        <v>270</v>
      </c>
      <c r="E15" s="21" t="s">
        <v>271</v>
      </c>
      <c r="F15" s="23"/>
      <c r="G15" s="23"/>
      <c r="H15" s="7" t="s">
        <v>277</v>
      </c>
      <c r="I15" s="7">
        <v>14</v>
      </c>
      <c r="J15" s="25" t="str">
        <f>IF(OR(D15&lt;&gt;"Oui",F15=""),"",F15+I15)</f>
        <v/>
      </c>
      <c r="K15" s="21"/>
      <c r="L15" s="21"/>
      <c r="M15" s="23"/>
      <c r="N15" s="21"/>
      <c r="O15" s="7" t="s">
        <v>293</v>
      </c>
      <c r="P15" s="27" t="str">
        <f t="shared" ca="1" si="0"/>
        <v>À qualifier</v>
      </c>
      <c r="Q15" s="7" t="s">
        <v>235</v>
      </c>
    </row>
    <row r="16" spans="1:17" ht="51.95" customHeight="1" x14ac:dyDescent="0.25">
      <c r="A16" s="20">
        <v>7</v>
      </c>
      <c r="B16" s="20" t="s">
        <v>108</v>
      </c>
      <c r="C16" s="20" t="s">
        <v>294</v>
      </c>
      <c r="D16" s="21" t="s">
        <v>270</v>
      </c>
      <c r="E16" s="21" t="s">
        <v>271</v>
      </c>
      <c r="F16" s="23"/>
      <c r="G16" s="23"/>
      <c r="H16" s="20" t="s">
        <v>284</v>
      </c>
      <c r="I16" s="20">
        <v>24</v>
      </c>
      <c r="J16" s="24" t="str">
        <f>IF(OR(D16&lt;&gt;"Oui",F16=""),"",F16+I16/24)</f>
        <v/>
      </c>
      <c r="K16" s="21"/>
      <c r="L16" s="21"/>
      <c r="M16" s="23"/>
      <c r="N16" s="21"/>
      <c r="O16" s="20" t="s">
        <v>295</v>
      </c>
      <c r="P16" s="26" t="str">
        <f t="shared" ca="1" si="0"/>
        <v>À qualifier</v>
      </c>
      <c r="Q16" s="20" t="s">
        <v>235</v>
      </c>
    </row>
    <row r="17" spans="1:17" ht="51.95" customHeight="1" x14ac:dyDescent="0.25">
      <c r="A17" s="7">
        <v>7</v>
      </c>
      <c r="B17" s="7" t="s">
        <v>108</v>
      </c>
      <c r="C17" s="7" t="s">
        <v>296</v>
      </c>
      <c r="D17" s="21" t="s">
        <v>270</v>
      </c>
      <c r="E17" s="21" t="s">
        <v>271</v>
      </c>
      <c r="F17" s="23"/>
      <c r="G17" s="23"/>
      <c r="H17" s="7" t="s">
        <v>284</v>
      </c>
      <c r="I17" s="7">
        <v>72</v>
      </c>
      <c r="J17" s="25" t="str">
        <f>IF(OR(D17&lt;&gt;"Oui",F17=""),"",F17+I17/24)</f>
        <v/>
      </c>
      <c r="K17" s="21"/>
      <c r="L17" s="21"/>
      <c r="M17" s="23"/>
      <c r="N17" s="21"/>
      <c r="O17" s="7" t="s">
        <v>291</v>
      </c>
      <c r="P17" s="27" t="str">
        <f t="shared" ca="1" si="0"/>
        <v>À qualifier</v>
      </c>
      <c r="Q17" s="7" t="s">
        <v>235</v>
      </c>
    </row>
    <row r="18" spans="1:17" ht="51.95" customHeight="1" x14ac:dyDescent="0.25">
      <c r="A18" s="20">
        <v>7</v>
      </c>
      <c r="B18" s="20" t="s">
        <v>108</v>
      </c>
      <c r="C18" s="20" t="s">
        <v>297</v>
      </c>
      <c r="D18" s="21" t="s">
        <v>270</v>
      </c>
      <c r="E18" s="21" t="s">
        <v>271</v>
      </c>
      <c r="F18" s="23"/>
      <c r="G18" s="23"/>
      <c r="H18" s="20" t="s">
        <v>298</v>
      </c>
      <c r="I18" s="20">
        <v>1</v>
      </c>
      <c r="J18" s="24" t="str">
        <f>IF(OR(D18&lt;&gt;"Oui",F18=""),"",EDATE(INT(F18),I18)+MOD(F18,1))</f>
        <v/>
      </c>
      <c r="K18" s="21"/>
      <c r="L18" s="21"/>
      <c r="M18" s="23"/>
      <c r="N18" s="21"/>
      <c r="O18" s="20" t="s">
        <v>299</v>
      </c>
      <c r="P18" s="26" t="str">
        <f t="shared" ca="1" si="0"/>
        <v>À qualifier</v>
      </c>
      <c r="Q18" s="20" t="s">
        <v>235</v>
      </c>
    </row>
    <row r="19" spans="1:17" ht="51.95" customHeight="1" x14ac:dyDescent="0.25">
      <c r="A19" s="7">
        <v>8</v>
      </c>
      <c r="B19" s="7" t="s">
        <v>112</v>
      </c>
      <c r="C19" s="7" t="s">
        <v>300</v>
      </c>
      <c r="D19" s="21" t="s">
        <v>270</v>
      </c>
      <c r="E19" s="21" t="s">
        <v>271</v>
      </c>
      <c r="F19" s="23"/>
      <c r="G19" s="23"/>
      <c r="H19" s="7" t="s">
        <v>272</v>
      </c>
      <c r="I19" s="7"/>
      <c r="J19" s="25" t="str">
        <f>""</f>
        <v/>
      </c>
      <c r="K19" s="21"/>
      <c r="L19" s="21"/>
      <c r="M19" s="23"/>
      <c r="N19" s="21"/>
      <c r="O19" s="7" t="s">
        <v>301</v>
      </c>
      <c r="P19" s="27" t="str">
        <f t="shared" ca="1" si="0"/>
        <v>À qualifier</v>
      </c>
      <c r="Q19" s="7" t="s">
        <v>38</v>
      </c>
    </row>
    <row r="20" spans="1:17" ht="51.95" customHeight="1" x14ac:dyDescent="0.25">
      <c r="A20" s="20">
        <v>9</v>
      </c>
      <c r="B20" s="20" t="s">
        <v>117</v>
      </c>
      <c r="C20" s="20" t="s">
        <v>302</v>
      </c>
      <c r="D20" s="21" t="s">
        <v>270</v>
      </c>
      <c r="E20" s="21" t="s">
        <v>271</v>
      </c>
      <c r="F20" s="23"/>
      <c r="G20" s="23"/>
      <c r="H20" s="20" t="s">
        <v>118</v>
      </c>
      <c r="I20" s="20"/>
      <c r="J20" s="24" t="str">
        <f>IF(OR(D20&lt;&gt;"Oui",F20="",G20=""),"",IF(G20&gt;F20+1,G20+4/24,MIN(G20+4/24,F20+1)))</f>
        <v/>
      </c>
      <c r="K20" s="21"/>
      <c r="L20" s="21"/>
      <c r="M20" s="23"/>
      <c r="N20" s="21"/>
      <c r="O20" s="20" t="s">
        <v>303</v>
      </c>
      <c r="P20" s="26" t="str">
        <f t="shared" ca="1" si="0"/>
        <v>À qualifier</v>
      </c>
      <c r="Q20" s="20" t="s">
        <v>233</v>
      </c>
    </row>
    <row r="21" spans="1:17" ht="51.95" customHeight="1" x14ac:dyDescent="0.25">
      <c r="A21" s="7">
        <v>9</v>
      </c>
      <c r="B21" s="7" t="s">
        <v>117</v>
      </c>
      <c r="C21" s="7" t="s">
        <v>304</v>
      </c>
      <c r="D21" s="21" t="s">
        <v>270</v>
      </c>
      <c r="E21" s="21" t="s">
        <v>271</v>
      </c>
      <c r="F21" s="23"/>
      <c r="G21" s="23"/>
      <c r="H21" s="7" t="s">
        <v>284</v>
      </c>
      <c r="I21" s="7">
        <v>72</v>
      </c>
      <c r="J21" s="25" t="str">
        <f>IF(OR(D21&lt;&gt;"Oui",F21=""),"",F21+I21/24)</f>
        <v/>
      </c>
      <c r="K21" s="21"/>
      <c r="L21" s="21"/>
      <c r="M21" s="23"/>
      <c r="N21" s="21"/>
      <c r="O21" s="7" t="s">
        <v>305</v>
      </c>
      <c r="P21" s="27" t="str">
        <f t="shared" ca="1" si="0"/>
        <v>À qualifier</v>
      </c>
      <c r="Q21" s="7" t="s">
        <v>233</v>
      </c>
    </row>
    <row r="22" spans="1:17" ht="51.95" customHeight="1" x14ac:dyDescent="0.25">
      <c r="A22" s="20">
        <v>9</v>
      </c>
      <c r="B22" s="20" t="s">
        <v>117</v>
      </c>
      <c r="C22" s="20" t="s">
        <v>306</v>
      </c>
      <c r="D22" s="21" t="s">
        <v>270</v>
      </c>
      <c r="E22" s="21" t="s">
        <v>271</v>
      </c>
      <c r="F22" s="23"/>
      <c r="G22" s="23"/>
      <c r="H22" s="20" t="s">
        <v>298</v>
      </c>
      <c r="I22" s="20">
        <v>1</v>
      </c>
      <c r="J22" s="24" t="str">
        <f>IF(OR(D22&lt;&gt;"Oui",F22=""),"",EDATE(INT(F22),I22)+MOD(F22,1))</f>
        <v/>
      </c>
      <c r="K22" s="21"/>
      <c r="L22" s="21"/>
      <c r="M22" s="23"/>
      <c r="N22" s="21"/>
      <c r="O22" s="20" t="s">
        <v>307</v>
      </c>
      <c r="P22" s="26" t="str">
        <f t="shared" ca="1" si="0"/>
        <v>À qualifier</v>
      </c>
      <c r="Q22" s="20" t="s">
        <v>233</v>
      </c>
    </row>
    <row r="23" spans="1:17" ht="51.95" customHeight="1" x14ac:dyDescent="0.25">
      <c r="A23" s="7">
        <v>10</v>
      </c>
      <c r="B23" s="7" t="s">
        <v>125</v>
      </c>
      <c r="C23" s="7" t="s">
        <v>308</v>
      </c>
      <c r="D23" s="21" t="s">
        <v>270</v>
      </c>
      <c r="E23" s="21" t="s">
        <v>271</v>
      </c>
      <c r="F23" s="23"/>
      <c r="G23" s="23"/>
      <c r="H23" s="7" t="s">
        <v>118</v>
      </c>
      <c r="I23" s="7"/>
      <c r="J23" s="25" t="str">
        <f>IF(OR(D23&lt;&gt;"Oui",F23="",G23=""),"",IF(G23&gt;F23+1,G23+4/24,MIN(G23+4/24,F23+1)))</f>
        <v/>
      </c>
      <c r="K23" s="21"/>
      <c r="L23" s="21"/>
      <c r="M23" s="23"/>
      <c r="N23" s="21"/>
      <c r="O23" s="7" t="s">
        <v>303</v>
      </c>
      <c r="P23" s="27" t="str">
        <f t="shared" ca="1" si="0"/>
        <v>À qualifier</v>
      </c>
      <c r="Q23" s="7" t="s">
        <v>233</v>
      </c>
    </row>
    <row r="24" spans="1:17" ht="51.95" customHeight="1" x14ac:dyDescent="0.25">
      <c r="A24" s="20">
        <v>10</v>
      </c>
      <c r="B24" s="20" t="s">
        <v>125</v>
      </c>
      <c r="C24" s="20" t="s">
        <v>309</v>
      </c>
      <c r="D24" s="21" t="s">
        <v>270</v>
      </c>
      <c r="E24" s="21" t="s">
        <v>271</v>
      </c>
      <c r="F24" s="23"/>
      <c r="G24" s="23"/>
      <c r="H24" s="20" t="s">
        <v>284</v>
      </c>
      <c r="I24" s="20">
        <v>72</v>
      </c>
      <c r="J24" s="24" t="str">
        <f>IF(OR(D24&lt;&gt;"Oui",F24=""),"",F24+I24/24)</f>
        <v/>
      </c>
      <c r="K24" s="21"/>
      <c r="L24" s="21"/>
      <c r="M24" s="23"/>
      <c r="N24" s="21"/>
      <c r="O24" s="20" t="s">
        <v>305</v>
      </c>
      <c r="P24" s="26" t="str">
        <f t="shared" ca="1" si="0"/>
        <v>À qualifier</v>
      </c>
      <c r="Q24" s="20" t="s">
        <v>233</v>
      </c>
    </row>
    <row r="25" spans="1:17" ht="51.95" customHeight="1" x14ac:dyDescent="0.25">
      <c r="A25" s="7">
        <v>10</v>
      </c>
      <c r="B25" s="7" t="s">
        <v>125</v>
      </c>
      <c r="C25" s="7" t="s">
        <v>310</v>
      </c>
      <c r="D25" s="21" t="s">
        <v>270</v>
      </c>
      <c r="E25" s="21" t="s">
        <v>271</v>
      </c>
      <c r="F25" s="23"/>
      <c r="G25" s="23"/>
      <c r="H25" s="7" t="s">
        <v>298</v>
      </c>
      <c r="I25" s="7">
        <v>1</v>
      </c>
      <c r="J25" s="25" t="str">
        <f>IF(OR(D25&lt;&gt;"Oui",F25=""),"",EDATE(INT(F25),I25)+MOD(F25,1))</f>
        <v/>
      </c>
      <c r="K25" s="21"/>
      <c r="L25" s="21"/>
      <c r="M25" s="23"/>
      <c r="N25" s="21"/>
      <c r="O25" s="7" t="s">
        <v>307</v>
      </c>
      <c r="P25" s="27" t="str">
        <f t="shared" ca="1" si="0"/>
        <v>À qualifier</v>
      </c>
      <c r="Q25" s="7" t="s">
        <v>233</v>
      </c>
    </row>
    <row r="26" spans="1:17" ht="51.95" customHeight="1" x14ac:dyDescent="0.25">
      <c r="A26" s="20">
        <v>11</v>
      </c>
      <c r="B26" s="20" t="s">
        <v>311</v>
      </c>
      <c r="C26" s="20" t="s">
        <v>312</v>
      </c>
      <c r="D26" s="21" t="s">
        <v>270</v>
      </c>
      <c r="E26" s="21" t="s">
        <v>271</v>
      </c>
      <c r="F26" s="23"/>
      <c r="G26" s="23"/>
      <c r="H26" s="20" t="s">
        <v>284</v>
      </c>
      <c r="I26" s="20">
        <v>24</v>
      </c>
      <c r="J26" s="24" t="str">
        <f>IF(OR(D26&lt;&gt;"Oui",F26=""),"",F26+I26/24)</f>
        <v/>
      </c>
      <c r="K26" s="21"/>
      <c r="L26" s="21"/>
      <c r="M26" s="23"/>
      <c r="N26" s="21"/>
      <c r="O26" s="20" t="s">
        <v>313</v>
      </c>
      <c r="P26" s="26" t="str">
        <f t="shared" ca="1" si="0"/>
        <v>À qualifier</v>
      </c>
      <c r="Q26" s="20" t="s">
        <v>43</v>
      </c>
    </row>
    <row r="27" spans="1:17" ht="51.95" customHeight="1" x14ac:dyDescent="0.25">
      <c r="A27" s="7">
        <v>12</v>
      </c>
      <c r="B27" s="7" t="s">
        <v>133</v>
      </c>
      <c r="C27" s="7" t="s">
        <v>314</v>
      </c>
      <c r="D27" s="21" t="s">
        <v>270</v>
      </c>
      <c r="E27" s="21" t="s">
        <v>271</v>
      </c>
      <c r="F27" s="23"/>
      <c r="G27" s="23"/>
      <c r="H27" s="7" t="s">
        <v>272</v>
      </c>
      <c r="I27" s="7"/>
      <c r="J27" s="25" t="str">
        <f>""</f>
        <v/>
      </c>
      <c r="K27" s="21"/>
      <c r="L27" s="21"/>
      <c r="M27" s="23"/>
      <c r="N27" s="21"/>
      <c r="O27" s="7" t="s">
        <v>315</v>
      </c>
      <c r="P27" s="27" t="str">
        <f t="shared" ca="1" si="0"/>
        <v>À qualifier</v>
      </c>
      <c r="Q27" s="7" t="s">
        <v>40</v>
      </c>
    </row>
    <row r="28" spans="1:17" ht="51.95" customHeight="1" x14ac:dyDescent="0.25">
      <c r="A28" s="20">
        <v>13</v>
      </c>
      <c r="B28" s="20" t="s">
        <v>141</v>
      </c>
      <c r="C28" s="20" t="s">
        <v>316</v>
      </c>
      <c r="D28" s="21" t="s">
        <v>270</v>
      </c>
      <c r="E28" s="21" t="s">
        <v>271</v>
      </c>
      <c r="F28" s="23"/>
      <c r="G28" s="23"/>
      <c r="H28" s="20" t="s">
        <v>272</v>
      </c>
      <c r="I28" s="20"/>
      <c r="J28" s="24" t="str">
        <f>""</f>
        <v/>
      </c>
      <c r="K28" s="21"/>
      <c r="L28" s="21"/>
      <c r="M28" s="23"/>
      <c r="N28" s="21"/>
      <c r="O28" s="20" t="s">
        <v>317</v>
      </c>
      <c r="P28" s="26" t="str">
        <f t="shared" ca="1" si="0"/>
        <v>À qualifier</v>
      </c>
      <c r="Q28" s="20" t="s">
        <v>12</v>
      </c>
    </row>
    <row r="29" spans="1:17" ht="51.95" customHeight="1" x14ac:dyDescent="0.25">
      <c r="A29" s="7">
        <v>14</v>
      </c>
      <c r="B29" s="7" t="s">
        <v>149</v>
      </c>
      <c r="C29" s="7" t="s">
        <v>318</v>
      </c>
      <c r="D29" s="21" t="s">
        <v>270</v>
      </c>
      <c r="E29" s="21" t="s">
        <v>271</v>
      </c>
      <c r="F29" s="23"/>
      <c r="G29" s="23"/>
      <c r="H29" s="7" t="s">
        <v>272</v>
      </c>
      <c r="I29" s="7"/>
      <c r="J29" s="25" t="str">
        <f>""</f>
        <v/>
      </c>
      <c r="K29" s="21"/>
      <c r="L29" s="21"/>
      <c r="M29" s="23"/>
      <c r="N29" s="21"/>
      <c r="O29" s="7" t="s">
        <v>319</v>
      </c>
      <c r="P29" s="27" t="str">
        <f t="shared" ca="1" si="0"/>
        <v>À qualifier</v>
      </c>
      <c r="Q29" s="7" t="s">
        <v>20</v>
      </c>
    </row>
    <row r="30" spans="1:17" ht="51.95" customHeight="1" x14ac:dyDescent="0.25">
      <c r="A30" s="20">
        <v>15</v>
      </c>
      <c r="B30" s="20" t="s">
        <v>156</v>
      </c>
      <c r="C30" s="20" t="s">
        <v>320</v>
      </c>
      <c r="D30" s="21" t="s">
        <v>270</v>
      </c>
      <c r="E30" s="21" t="s">
        <v>271</v>
      </c>
      <c r="F30" s="23"/>
      <c r="G30" s="23"/>
      <c r="H30" s="20" t="s">
        <v>277</v>
      </c>
      <c r="I30" s="20">
        <v>2</v>
      </c>
      <c r="J30" s="24" t="str">
        <f>IF(OR(D30&lt;&gt;"Oui",F30=""),"",F30+I30)</f>
        <v/>
      </c>
      <c r="K30" s="21"/>
      <c r="L30" s="21"/>
      <c r="M30" s="23"/>
      <c r="N30" s="21"/>
      <c r="O30" s="20" t="s">
        <v>321</v>
      </c>
      <c r="P30" s="26" t="str">
        <f t="shared" ca="1" si="0"/>
        <v>À qualifier</v>
      </c>
      <c r="Q30" s="20" t="s">
        <v>55</v>
      </c>
    </row>
    <row r="31" spans="1:17" ht="51.95" customHeight="1" x14ac:dyDescent="0.25">
      <c r="A31" s="7">
        <v>15</v>
      </c>
      <c r="B31" s="7" t="s">
        <v>156</v>
      </c>
      <c r="C31" s="7" t="s">
        <v>322</v>
      </c>
      <c r="D31" s="21" t="s">
        <v>270</v>
      </c>
      <c r="E31" s="21" t="s">
        <v>271</v>
      </c>
      <c r="F31" s="23"/>
      <c r="G31" s="23"/>
      <c r="H31" s="7" t="s">
        <v>277</v>
      </c>
      <c r="I31" s="7">
        <v>10</v>
      </c>
      <c r="J31" s="25" t="str">
        <f>IF(OR(D31&lt;&gt;"Oui",F31=""),"",F31+I31)</f>
        <v/>
      </c>
      <c r="K31" s="21"/>
      <c r="L31" s="21"/>
      <c r="M31" s="23"/>
      <c r="N31" s="21"/>
      <c r="O31" s="7" t="s">
        <v>321</v>
      </c>
      <c r="P31" s="27" t="str">
        <f t="shared" ca="1" si="0"/>
        <v>À qualifier</v>
      </c>
      <c r="Q31" s="7" t="s">
        <v>55</v>
      </c>
    </row>
    <row r="32" spans="1:17" ht="51.95" customHeight="1" x14ac:dyDescent="0.25">
      <c r="A32" s="20">
        <v>15</v>
      </c>
      <c r="B32" s="20" t="s">
        <v>156</v>
      </c>
      <c r="C32" s="20" t="s">
        <v>323</v>
      </c>
      <c r="D32" s="21" t="s">
        <v>270</v>
      </c>
      <c r="E32" s="21" t="s">
        <v>271</v>
      </c>
      <c r="F32" s="23"/>
      <c r="G32" s="23"/>
      <c r="H32" s="20" t="s">
        <v>277</v>
      </c>
      <c r="I32" s="20">
        <v>15</v>
      </c>
      <c r="J32" s="24" t="str">
        <f>IF(OR(D32&lt;&gt;"Oui",F32=""),"",F32+I32)</f>
        <v/>
      </c>
      <c r="K32" s="21"/>
      <c r="L32" s="21"/>
      <c r="M32" s="23"/>
      <c r="N32" s="21"/>
      <c r="O32" s="20" t="s">
        <v>324</v>
      </c>
      <c r="P32" s="26" t="str">
        <f t="shared" ca="1" si="0"/>
        <v>À qualifier</v>
      </c>
      <c r="Q32" s="20" t="s">
        <v>55</v>
      </c>
    </row>
    <row r="33" spans="1:17" ht="51.95" customHeight="1" x14ac:dyDescent="0.25">
      <c r="A33" s="7">
        <v>16</v>
      </c>
      <c r="B33" s="7" t="s">
        <v>325</v>
      </c>
      <c r="C33" s="7" t="s">
        <v>326</v>
      </c>
      <c r="D33" s="21" t="s">
        <v>270</v>
      </c>
      <c r="E33" s="21" t="s">
        <v>271</v>
      </c>
      <c r="F33" s="23"/>
      <c r="G33" s="23"/>
      <c r="H33" s="7" t="s">
        <v>272</v>
      </c>
      <c r="I33" s="7"/>
      <c r="J33" s="25" t="str">
        <f>""</f>
        <v/>
      </c>
      <c r="K33" s="21"/>
      <c r="L33" s="21"/>
      <c r="M33" s="23"/>
      <c r="N33" s="21"/>
      <c r="O33" s="7" t="s">
        <v>327</v>
      </c>
      <c r="P33" s="27" t="str">
        <f t="shared" ca="1" si="0"/>
        <v>À qualifier</v>
      </c>
      <c r="Q33" s="7" t="s">
        <v>16</v>
      </c>
    </row>
    <row r="34" spans="1:17" ht="51.95" customHeight="1" x14ac:dyDescent="0.25">
      <c r="A34" s="20">
        <v>17</v>
      </c>
      <c r="B34" s="20" t="s">
        <v>169</v>
      </c>
      <c r="C34" s="20" t="s">
        <v>328</v>
      </c>
      <c r="D34" s="21" t="s">
        <v>270</v>
      </c>
      <c r="E34" s="21" t="s">
        <v>271</v>
      </c>
      <c r="F34" s="23"/>
      <c r="G34" s="23"/>
      <c r="H34" s="20" t="s">
        <v>272</v>
      </c>
      <c r="I34" s="20"/>
      <c r="J34" s="24" t="str">
        <f>""</f>
        <v/>
      </c>
      <c r="K34" s="21"/>
      <c r="L34" s="21"/>
      <c r="M34" s="23"/>
      <c r="N34" s="21"/>
      <c r="O34" s="20" t="s">
        <v>327</v>
      </c>
      <c r="P34" s="26" t="str">
        <f t="shared" ca="1" si="0"/>
        <v>À qualifier</v>
      </c>
      <c r="Q34" s="20" t="s">
        <v>172</v>
      </c>
    </row>
    <row r="35" spans="1:17" ht="51.95" customHeight="1" x14ac:dyDescent="0.25">
      <c r="A35" s="22">
        <v>18</v>
      </c>
      <c r="B35" s="22" t="s">
        <v>174</v>
      </c>
      <c r="C35" s="22" t="s">
        <v>329</v>
      </c>
      <c r="D35" s="21" t="s">
        <v>270</v>
      </c>
      <c r="E35" s="21" t="s">
        <v>271</v>
      </c>
      <c r="F35" s="23"/>
      <c r="G35" s="23"/>
      <c r="H35" s="7" t="s">
        <v>284</v>
      </c>
      <c r="I35" s="7">
        <v>24</v>
      </c>
      <c r="J35" s="25" t="str">
        <f>IF(OR(D35&lt;&gt;"Oui",F35=""),"",F35+I35/24)</f>
        <v/>
      </c>
      <c r="K35" s="21"/>
      <c r="L35" s="21"/>
      <c r="M35" s="23"/>
      <c r="N35" s="21"/>
      <c r="O35" s="7" t="s">
        <v>330</v>
      </c>
      <c r="P35" s="27" t="str">
        <f t="shared" ca="1" si="0"/>
        <v>À qualifier</v>
      </c>
      <c r="Q35" s="7" t="s">
        <v>179</v>
      </c>
    </row>
    <row r="36" spans="1:17" ht="51.95" customHeight="1" x14ac:dyDescent="0.25">
      <c r="A36" s="22">
        <v>19</v>
      </c>
      <c r="B36" s="22" t="s">
        <v>184</v>
      </c>
      <c r="C36" s="22" t="s">
        <v>331</v>
      </c>
      <c r="D36" s="21" t="s">
        <v>270</v>
      </c>
      <c r="E36" s="21" t="s">
        <v>271</v>
      </c>
      <c r="F36" s="23"/>
      <c r="G36" s="23"/>
      <c r="H36" s="20" t="s">
        <v>284</v>
      </c>
      <c r="I36" s="20">
        <v>72</v>
      </c>
      <c r="J36" s="24" t="str">
        <f>IF(OR(D36&lt;&gt;"Oui",F36=""),"",F36+I36/24)</f>
        <v/>
      </c>
      <c r="K36" s="21"/>
      <c r="L36" s="21"/>
      <c r="M36" s="23"/>
      <c r="N36" s="21"/>
      <c r="O36" s="20" t="s">
        <v>332</v>
      </c>
      <c r="P36" s="26" t="str">
        <f t="shared" ca="1" si="0"/>
        <v>À qualifier</v>
      </c>
      <c r="Q36" s="20" t="s">
        <v>179</v>
      </c>
    </row>
    <row r="37" spans="1:17" ht="51.95" customHeight="1" x14ac:dyDescent="0.25">
      <c r="A37" s="22">
        <v>20</v>
      </c>
      <c r="B37" s="22" t="s">
        <v>186</v>
      </c>
      <c r="C37" s="22" t="s">
        <v>333</v>
      </c>
      <c r="D37" s="21" t="s">
        <v>270</v>
      </c>
      <c r="E37" s="21" t="s">
        <v>271</v>
      </c>
      <c r="F37" s="23"/>
      <c r="G37" s="23"/>
      <c r="H37" s="7" t="s">
        <v>298</v>
      </c>
      <c r="I37" s="7">
        <v>1</v>
      </c>
      <c r="J37" s="25" t="str">
        <f>IF(OR(D37&lt;&gt;"Oui",F37=""),"",EDATE(INT(F37),I37)+MOD(F37,1))</f>
        <v/>
      </c>
      <c r="K37" s="21"/>
      <c r="L37" s="21"/>
      <c r="M37" s="23"/>
      <c r="N37" s="21"/>
      <c r="O37" s="7" t="s">
        <v>334</v>
      </c>
      <c r="P37" s="27" t="str">
        <f t="shared" ca="1" si="0"/>
        <v>À qualifier</v>
      </c>
      <c r="Q37" s="7" t="s">
        <v>179</v>
      </c>
    </row>
    <row r="38" spans="1:17" ht="51.95" customHeight="1" x14ac:dyDescent="0.25">
      <c r="A38" s="20">
        <v>21</v>
      </c>
      <c r="B38" s="20" t="s">
        <v>189</v>
      </c>
      <c r="C38" s="20" t="s">
        <v>335</v>
      </c>
      <c r="D38" s="21" t="s">
        <v>270</v>
      </c>
      <c r="E38" s="21" t="s">
        <v>271</v>
      </c>
      <c r="F38" s="23"/>
      <c r="G38" s="23"/>
      <c r="H38" s="20" t="s">
        <v>272</v>
      </c>
      <c r="I38" s="20"/>
      <c r="J38" s="24" t="str">
        <f>""</f>
        <v/>
      </c>
      <c r="K38" s="21"/>
      <c r="L38" s="21"/>
      <c r="M38" s="23"/>
      <c r="N38" s="21"/>
      <c r="O38" s="20" t="s">
        <v>336</v>
      </c>
      <c r="P38" s="26" t="str">
        <f t="shared" ca="1" si="0"/>
        <v>À qualifier</v>
      </c>
      <c r="Q38" s="20" t="s">
        <v>12</v>
      </c>
    </row>
    <row r="39" spans="1:17" ht="51.95" customHeight="1" x14ac:dyDescent="0.25">
      <c r="A39" s="22">
        <v>22</v>
      </c>
      <c r="B39" s="22" t="s">
        <v>195</v>
      </c>
      <c r="C39" s="22" t="s">
        <v>337</v>
      </c>
      <c r="D39" s="21" t="s">
        <v>270</v>
      </c>
      <c r="E39" s="21" t="s">
        <v>271</v>
      </c>
      <c r="F39" s="23"/>
      <c r="G39" s="23"/>
      <c r="H39" s="7" t="s">
        <v>284</v>
      </c>
      <c r="I39" s="7">
        <v>24</v>
      </c>
      <c r="J39" s="25" t="str">
        <f>IF(OR(D39&lt;&gt;"Oui",F39=""),"",F39+I39/24)</f>
        <v/>
      </c>
      <c r="K39" s="21"/>
      <c r="L39" s="21"/>
      <c r="M39" s="23"/>
      <c r="N39" s="21"/>
      <c r="O39" s="7" t="s">
        <v>338</v>
      </c>
      <c r="P39" s="27" t="str">
        <f t="shared" ca="1" si="0"/>
        <v>À qualifier</v>
      </c>
      <c r="Q39" s="7" t="s">
        <v>51</v>
      </c>
    </row>
    <row r="40" spans="1:17" ht="51.95" customHeight="1" x14ac:dyDescent="0.25">
      <c r="A40" s="22">
        <v>22</v>
      </c>
      <c r="B40" s="22" t="s">
        <v>195</v>
      </c>
      <c r="C40" s="22" t="s">
        <v>339</v>
      </c>
      <c r="D40" s="21" t="s">
        <v>270</v>
      </c>
      <c r="E40" s="21" t="s">
        <v>271</v>
      </c>
      <c r="F40" s="23"/>
      <c r="G40" s="23"/>
      <c r="H40" s="20" t="s">
        <v>298</v>
      </c>
      <c r="I40" s="20">
        <v>1</v>
      </c>
      <c r="J40" s="24" t="str">
        <f>IF(OR(D40&lt;&gt;"Oui",F40=""),"",EDATE(INT(F40),I40)+MOD(F40,1))</f>
        <v/>
      </c>
      <c r="K40" s="21"/>
      <c r="L40" s="21"/>
      <c r="M40" s="23"/>
      <c r="N40" s="21"/>
      <c r="O40" s="20" t="s">
        <v>340</v>
      </c>
      <c r="P40" s="26" t="str">
        <f t="shared" ca="1" si="0"/>
        <v>À qualifier</v>
      </c>
      <c r="Q40" s="20" t="s">
        <v>51</v>
      </c>
    </row>
    <row r="41" spans="1:17" ht="51.95" customHeight="1" x14ac:dyDescent="0.25">
      <c r="A41" s="7">
        <v>23</v>
      </c>
      <c r="B41" s="7" t="s">
        <v>203</v>
      </c>
      <c r="C41" s="7" t="s">
        <v>341</v>
      </c>
      <c r="D41" s="21" t="s">
        <v>270</v>
      </c>
      <c r="E41" s="21" t="s">
        <v>271</v>
      </c>
      <c r="F41" s="23"/>
      <c r="G41" s="23"/>
      <c r="H41" s="7" t="s">
        <v>284</v>
      </c>
      <c r="I41" s="7">
        <v>72</v>
      </c>
      <c r="J41" s="25" t="str">
        <f>IF(OR(D41&lt;&gt;"Oui",F41=""),"",F41+I41/24)</f>
        <v/>
      </c>
      <c r="K41" s="21"/>
      <c r="L41" s="21"/>
      <c r="M41" s="23"/>
      <c r="N41" s="21"/>
      <c r="O41" s="7" t="s">
        <v>342</v>
      </c>
      <c r="P41" s="27" t="str">
        <f t="shared" ca="1" si="0"/>
        <v>À qualifier</v>
      </c>
      <c r="Q41" s="7" t="s">
        <v>208</v>
      </c>
    </row>
    <row r="42" spans="1:17" ht="51.95" customHeight="1" x14ac:dyDescent="0.25">
      <c r="A42" s="20">
        <v>24</v>
      </c>
      <c r="B42" s="20" t="s">
        <v>343</v>
      </c>
      <c r="C42" s="20" t="s">
        <v>344</v>
      </c>
      <c r="D42" s="21" t="s">
        <v>270</v>
      </c>
      <c r="E42" s="21" t="s">
        <v>271</v>
      </c>
      <c r="F42" s="23"/>
      <c r="G42" s="23"/>
      <c r="H42" s="20" t="s">
        <v>272</v>
      </c>
      <c r="I42" s="20"/>
      <c r="J42" s="24" t="str">
        <f>""</f>
        <v/>
      </c>
      <c r="K42" s="21"/>
      <c r="L42" s="21"/>
      <c r="M42" s="23"/>
      <c r="N42" s="21"/>
      <c r="O42" s="20" t="s">
        <v>345</v>
      </c>
      <c r="P42" s="26" t="str">
        <f t="shared" ca="1" si="0"/>
        <v>À qualifier</v>
      </c>
      <c r="Q42" s="20" t="s">
        <v>208</v>
      </c>
    </row>
    <row r="43" spans="1:17" ht="51.95" customHeight="1" x14ac:dyDescent="0.25">
      <c r="A43" s="7">
        <v>25</v>
      </c>
      <c r="B43" s="7" t="s">
        <v>346</v>
      </c>
      <c r="C43" s="7" t="s">
        <v>347</v>
      </c>
      <c r="D43" s="21" t="s">
        <v>270</v>
      </c>
      <c r="E43" s="21" t="s">
        <v>271</v>
      </c>
      <c r="F43" s="23"/>
      <c r="G43" s="23"/>
      <c r="H43" s="7" t="s">
        <v>272</v>
      </c>
      <c r="I43" s="7"/>
      <c r="J43" s="25" t="str">
        <f>""</f>
        <v/>
      </c>
      <c r="K43" s="21"/>
      <c r="L43" s="21"/>
      <c r="M43" s="23"/>
      <c r="N43" s="21"/>
      <c r="O43" s="7" t="s">
        <v>348</v>
      </c>
      <c r="P43" s="27" t="str">
        <f t="shared" ca="1" si="0"/>
        <v>À qualifier</v>
      </c>
      <c r="Q43" s="7" t="s">
        <v>208</v>
      </c>
    </row>
    <row r="44" spans="1:17" ht="51.95" customHeight="1" x14ac:dyDescent="0.25">
      <c r="A44" s="20">
        <v>26</v>
      </c>
      <c r="B44" s="20" t="s">
        <v>225</v>
      </c>
      <c r="C44" s="20" t="s">
        <v>349</v>
      </c>
      <c r="D44" s="21" t="s">
        <v>270</v>
      </c>
      <c r="E44" s="21" t="s">
        <v>271</v>
      </c>
      <c r="F44" s="23"/>
      <c r="G44" s="23"/>
      <c r="H44" s="20" t="s">
        <v>272</v>
      </c>
      <c r="I44" s="20"/>
      <c r="J44" s="24" t="str">
        <f>""</f>
        <v/>
      </c>
      <c r="K44" s="21"/>
      <c r="L44" s="21"/>
      <c r="M44" s="23"/>
      <c r="N44" s="21"/>
      <c r="O44" s="20" t="s">
        <v>350</v>
      </c>
      <c r="P44" s="26" t="str">
        <f t="shared" ca="1" si="0"/>
        <v>À qualifier</v>
      </c>
      <c r="Q44" s="20" t="s">
        <v>208</v>
      </c>
    </row>
  </sheetData>
  <mergeCells count="4">
    <mergeCell ref="A1:G1"/>
    <mergeCell ref="A2:G2"/>
    <mergeCell ref="A3:G3"/>
    <mergeCell ref="A4:G4"/>
  </mergeCells>
  <conditionalFormatting sqref="P6:P44">
    <cfRule type="expression" dxfId="2" priority="1">
      <formula>$P6="EN RETARD"</formula>
    </cfRule>
    <cfRule type="expression" dxfId="1" priority="2">
      <formula>$P6="URGENT &lt; 4 h"</formula>
    </cfRule>
    <cfRule type="expression" dxfId="0" priority="3">
      <formula>$P6="Terminé"</formula>
    </cfRule>
  </conditionalFormatting>
  <dataValidations count="2">
    <dataValidation type="list" sqref="D6:D44" xr:uid="{00000000-0002-0000-0200-000000000000}">
      <formula1>"À qualifier,Oui,Non"</formula1>
    </dataValidation>
    <dataValidation type="list" sqref="E6:E44" xr:uid="{00000000-0002-0000-0200-000001000000}">
      <formula1>"À évaluer,En préparation,Envoyé,Non requis"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"/>
  <sheetViews>
    <sheetView topLeftCell="A21" workbookViewId="0">
      <selection activeCell="B30" sqref="B30:I30"/>
    </sheetView>
  </sheetViews>
  <sheetFormatPr baseColWidth="10" defaultColWidth="9.140625" defaultRowHeight="15" x14ac:dyDescent="0.25"/>
  <cols>
    <col min="1" max="1" width="15.7109375" customWidth="1"/>
    <col min="2" max="2" width="54" customWidth="1"/>
    <col min="3" max="3" width="20" customWidth="1"/>
    <col min="4" max="4" width="27" customWidth="1"/>
    <col min="5" max="5" width="59" customWidth="1"/>
    <col min="6" max="6" width="64" customWidth="1"/>
    <col min="7" max="7" width="69" customWidth="1"/>
    <col min="8" max="8" width="62" customWidth="1"/>
    <col min="9" max="9" width="66" customWidth="1"/>
  </cols>
  <sheetData>
    <row r="1" spans="1:9" ht="38.1" customHeight="1" x14ac:dyDescent="0.25">
      <c r="A1" s="41" t="s">
        <v>351</v>
      </c>
      <c r="B1" s="41" t="s">
        <v>352</v>
      </c>
      <c r="C1" s="41" t="s">
        <v>353</v>
      </c>
      <c r="D1" s="41" t="s">
        <v>354</v>
      </c>
      <c r="E1" s="41" t="s">
        <v>355</v>
      </c>
      <c r="F1" s="41" t="s">
        <v>356</v>
      </c>
      <c r="G1" s="41" t="s">
        <v>357</v>
      </c>
      <c r="H1" s="41" t="s">
        <v>358</v>
      </c>
      <c r="I1" s="41" t="s">
        <v>359</v>
      </c>
    </row>
    <row r="2" spans="1:9" ht="74.099999999999994" customHeight="1" x14ac:dyDescent="0.25">
      <c r="A2" s="28">
        <v>2</v>
      </c>
      <c r="B2" s="28" t="s">
        <v>60</v>
      </c>
      <c r="C2" s="28" t="s">
        <v>360</v>
      </c>
      <c r="D2" s="42" t="s">
        <v>361</v>
      </c>
      <c r="E2" s="28" t="s">
        <v>362</v>
      </c>
      <c r="F2" s="28" t="s">
        <v>363</v>
      </c>
      <c r="G2" s="28" t="s">
        <v>364</v>
      </c>
      <c r="H2" s="43" t="s">
        <v>365</v>
      </c>
      <c r="I2" s="43" t="s">
        <v>34</v>
      </c>
    </row>
    <row r="3" spans="1:9" ht="74.099999999999994" customHeight="1" x14ac:dyDescent="0.25">
      <c r="A3" s="7">
        <v>3</v>
      </c>
      <c r="B3" s="7" t="s">
        <v>70</v>
      </c>
      <c r="C3" s="7" t="s">
        <v>360</v>
      </c>
      <c r="D3" s="42" t="s">
        <v>361</v>
      </c>
      <c r="E3" s="7" t="s">
        <v>366</v>
      </c>
      <c r="F3" s="7" t="s">
        <v>367</v>
      </c>
      <c r="G3" s="7" t="s">
        <v>368</v>
      </c>
      <c r="H3" s="44" t="s">
        <v>369</v>
      </c>
      <c r="I3" s="44" t="s">
        <v>36</v>
      </c>
    </row>
    <row r="4" spans="1:9" ht="74.099999999999994" customHeight="1" x14ac:dyDescent="0.25">
      <c r="A4" s="28">
        <v>4</v>
      </c>
      <c r="B4" s="28" t="s">
        <v>74</v>
      </c>
      <c r="C4" s="29" t="s">
        <v>370</v>
      </c>
      <c r="D4" s="45" t="s">
        <v>371</v>
      </c>
      <c r="E4" s="28" t="s">
        <v>372</v>
      </c>
      <c r="F4" s="28" t="s">
        <v>373</v>
      </c>
      <c r="G4" s="28" t="s">
        <v>374</v>
      </c>
      <c r="H4" s="43" t="s">
        <v>375</v>
      </c>
      <c r="I4" s="43" t="s">
        <v>376</v>
      </c>
    </row>
    <row r="5" spans="1:9" ht="74.099999999999994" customHeight="1" x14ac:dyDescent="0.25">
      <c r="A5" s="7">
        <v>5</v>
      </c>
      <c r="B5" s="7" t="s">
        <v>84</v>
      </c>
      <c r="C5" s="7" t="s">
        <v>360</v>
      </c>
      <c r="D5" s="42" t="s">
        <v>361</v>
      </c>
      <c r="E5" s="7" t="s">
        <v>377</v>
      </c>
      <c r="F5" s="7" t="s">
        <v>378</v>
      </c>
      <c r="G5" s="7" t="s">
        <v>379</v>
      </c>
      <c r="H5" s="44" t="s">
        <v>380</v>
      </c>
      <c r="I5" s="44" t="s">
        <v>89</v>
      </c>
    </row>
    <row r="6" spans="1:9" ht="74.099999999999994" customHeight="1" x14ac:dyDescent="0.25">
      <c r="A6" s="28">
        <v>6</v>
      </c>
      <c r="B6" s="28" t="s">
        <v>93</v>
      </c>
      <c r="C6" s="30" t="s">
        <v>381</v>
      </c>
      <c r="D6" s="46" t="s">
        <v>382</v>
      </c>
      <c r="E6" s="28" t="s">
        <v>383</v>
      </c>
      <c r="F6" s="28" t="s">
        <v>384</v>
      </c>
      <c r="G6" s="28" t="s">
        <v>385</v>
      </c>
      <c r="H6" s="43" t="s">
        <v>386</v>
      </c>
      <c r="I6" s="43" t="s">
        <v>22</v>
      </c>
    </row>
    <row r="7" spans="1:9" ht="74.099999999999994" customHeight="1" x14ac:dyDescent="0.25">
      <c r="A7" s="7">
        <v>7</v>
      </c>
      <c r="B7" s="7" t="s">
        <v>100</v>
      </c>
      <c r="C7" s="7" t="s">
        <v>360</v>
      </c>
      <c r="D7" s="42" t="s">
        <v>361</v>
      </c>
      <c r="E7" s="7" t="s">
        <v>387</v>
      </c>
      <c r="F7" s="7" t="s">
        <v>388</v>
      </c>
      <c r="G7" s="7" t="s">
        <v>389</v>
      </c>
      <c r="H7" s="44" t="s">
        <v>390</v>
      </c>
      <c r="I7" s="44" t="s">
        <v>391</v>
      </c>
    </row>
    <row r="8" spans="1:9" ht="74.099999999999994" customHeight="1" x14ac:dyDescent="0.25">
      <c r="A8" s="28">
        <v>8</v>
      </c>
      <c r="B8" s="28" t="s">
        <v>108</v>
      </c>
      <c r="C8" s="28" t="s">
        <v>360</v>
      </c>
      <c r="D8" s="42" t="s">
        <v>361</v>
      </c>
      <c r="E8" s="28" t="s">
        <v>392</v>
      </c>
      <c r="F8" s="28" t="s">
        <v>393</v>
      </c>
      <c r="G8" s="28" t="s">
        <v>394</v>
      </c>
      <c r="H8" s="43" t="s">
        <v>395</v>
      </c>
      <c r="I8" s="43" t="s">
        <v>391</v>
      </c>
    </row>
    <row r="9" spans="1:9" ht="74.099999999999994" customHeight="1" x14ac:dyDescent="0.25">
      <c r="A9" s="7">
        <v>9</v>
      </c>
      <c r="B9" s="7" t="s">
        <v>112</v>
      </c>
      <c r="C9" s="7" t="s">
        <v>360</v>
      </c>
      <c r="D9" s="42" t="s">
        <v>361</v>
      </c>
      <c r="E9" s="7" t="s">
        <v>396</v>
      </c>
      <c r="F9" s="7" t="s">
        <v>397</v>
      </c>
      <c r="G9" s="7" t="s">
        <v>398</v>
      </c>
      <c r="H9" s="44" t="s">
        <v>399</v>
      </c>
      <c r="I9" s="44" t="s">
        <v>38</v>
      </c>
    </row>
    <row r="10" spans="1:9" ht="74.099999999999994" customHeight="1" x14ac:dyDescent="0.25">
      <c r="A10" s="28">
        <v>10</v>
      </c>
      <c r="B10" s="28" t="s">
        <v>117</v>
      </c>
      <c r="C10" s="29" t="s">
        <v>370</v>
      </c>
      <c r="D10" s="45" t="s">
        <v>371</v>
      </c>
      <c r="E10" s="28" t="s">
        <v>400</v>
      </c>
      <c r="F10" s="28" t="s">
        <v>401</v>
      </c>
      <c r="G10" s="28" t="s">
        <v>402</v>
      </c>
      <c r="H10" s="43" t="s">
        <v>403</v>
      </c>
      <c r="I10" s="43" t="s">
        <v>404</v>
      </c>
    </row>
    <row r="11" spans="1:9" ht="74.099999999999994" customHeight="1" x14ac:dyDescent="0.25">
      <c r="A11" s="7">
        <v>11</v>
      </c>
      <c r="B11" s="7" t="s">
        <v>125</v>
      </c>
      <c r="C11" s="29" t="s">
        <v>370</v>
      </c>
      <c r="D11" s="45" t="s">
        <v>371</v>
      </c>
      <c r="E11" s="7" t="s">
        <v>400</v>
      </c>
      <c r="F11" s="7" t="s">
        <v>405</v>
      </c>
      <c r="G11" s="7" t="s">
        <v>406</v>
      </c>
      <c r="H11" s="44" t="s">
        <v>407</v>
      </c>
      <c r="I11" s="44" t="s">
        <v>404</v>
      </c>
    </row>
    <row r="12" spans="1:9" ht="74.099999999999994" customHeight="1" x14ac:dyDescent="0.25">
      <c r="A12" s="28">
        <v>12</v>
      </c>
      <c r="B12" s="28" t="s">
        <v>127</v>
      </c>
      <c r="C12" s="30" t="s">
        <v>381</v>
      </c>
      <c r="D12" s="46" t="s">
        <v>382</v>
      </c>
      <c r="E12" s="28" t="s">
        <v>408</v>
      </c>
      <c r="F12" s="28" t="s">
        <v>409</v>
      </c>
      <c r="G12" s="28" t="s">
        <v>410</v>
      </c>
      <c r="H12" s="43" t="s">
        <v>411</v>
      </c>
      <c r="I12" s="43" t="s">
        <v>43</v>
      </c>
    </row>
    <row r="13" spans="1:9" ht="74.099999999999994" customHeight="1" x14ac:dyDescent="0.25">
      <c r="A13" s="7">
        <v>13</v>
      </c>
      <c r="B13" s="7" t="s">
        <v>133</v>
      </c>
      <c r="C13" s="29" t="s">
        <v>370</v>
      </c>
      <c r="D13" s="45" t="s">
        <v>371</v>
      </c>
      <c r="E13" s="7" t="s">
        <v>412</v>
      </c>
      <c r="F13" s="7" t="s">
        <v>413</v>
      </c>
      <c r="G13" s="7" t="s">
        <v>414</v>
      </c>
      <c r="H13" s="44" t="s">
        <v>415</v>
      </c>
      <c r="I13" s="44" t="s">
        <v>208</v>
      </c>
    </row>
    <row r="14" spans="1:9" ht="74.099999999999994" customHeight="1" x14ac:dyDescent="0.25">
      <c r="A14" s="28">
        <v>14</v>
      </c>
      <c r="B14" s="28" t="s">
        <v>416</v>
      </c>
      <c r="C14" s="29" t="s">
        <v>370</v>
      </c>
      <c r="D14" s="45" t="s">
        <v>371</v>
      </c>
      <c r="E14" s="28" t="s">
        <v>417</v>
      </c>
      <c r="F14" s="28" t="s">
        <v>418</v>
      </c>
      <c r="G14" s="28" t="s">
        <v>419</v>
      </c>
      <c r="H14" s="43" t="s">
        <v>420</v>
      </c>
      <c r="I14" s="43" t="s">
        <v>421</v>
      </c>
    </row>
    <row r="15" spans="1:9" ht="74.099999999999994" customHeight="1" x14ac:dyDescent="0.25">
      <c r="A15" s="7">
        <v>15</v>
      </c>
      <c r="B15" s="7" t="s">
        <v>149</v>
      </c>
      <c r="C15" s="7" t="s">
        <v>360</v>
      </c>
      <c r="D15" s="42" t="s">
        <v>361</v>
      </c>
      <c r="E15" s="7" t="s">
        <v>422</v>
      </c>
      <c r="F15" s="7" t="s">
        <v>423</v>
      </c>
      <c r="G15" s="7" t="s">
        <v>424</v>
      </c>
      <c r="H15" s="44" t="s">
        <v>425</v>
      </c>
      <c r="I15" s="44" t="s">
        <v>18</v>
      </c>
    </row>
    <row r="16" spans="1:9" ht="74.099999999999994" customHeight="1" x14ac:dyDescent="0.25">
      <c r="A16" s="28">
        <v>16</v>
      </c>
      <c r="B16" s="28" t="s">
        <v>156</v>
      </c>
      <c r="C16" s="28" t="s">
        <v>360</v>
      </c>
      <c r="D16" s="42" t="s">
        <v>361</v>
      </c>
      <c r="E16" s="28" t="s">
        <v>426</v>
      </c>
      <c r="F16" s="28" t="s">
        <v>427</v>
      </c>
      <c r="G16" s="28" t="s">
        <v>428</v>
      </c>
      <c r="H16" s="43" t="s">
        <v>429</v>
      </c>
      <c r="I16" s="43" t="s">
        <v>55</v>
      </c>
    </row>
    <row r="17" spans="1:9" ht="74.099999999999994" customHeight="1" x14ac:dyDescent="0.25">
      <c r="A17" s="7">
        <v>17</v>
      </c>
      <c r="B17" s="7" t="s">
        <v>163</v>
      </c>
      <c r="C17" s="30" t="s">
        <v>381</v>
      </c>
      <c r="D17" s="46" t="s">
        <v>382</v>
      </c>
      <c r="E17" s="7" t="s">
        <v>430</v>
      </c>
      <c r="F17" s="7" t="s">
        <v>431</v>
      </c>
      <c r="G17" s="7" t="s">
        <v>432</v>
      </c>
      <c r="H17" s="44" t="s">
        <v>433</v>
      </c>
      <c r="I17" s="44" t="s">
        <v>14</v>
      </c>
    </row>
    <row r="18" spans="1:9" ht="74.099999999999994" customHeight="1" x14ac:dyDescent="0.25">
      <c r="A18" s="28">
        <v>18</v>
      </c>
      <c r="B18" s="28" t="s">
        <v>169</v>
      </c>
      <c r="C18" s="30" t="s">
        <v>381</v>
      </c>
      <c r="D18" s="46" t="s">
        <v>382</v>
      </c>
      <c r="E18" s="28" t="s">
        <v>430</v>
      </c>
      <c r="F18" s="28" t="s">
        <v>434</v>
      </c>
      <c r="G18" s="28" t="s">
        <v>435</v>
      </c>
      <c r="H18" s="43" t="s">
        <v>436</v>
      </c>
      <c r="I18" s="43" t="s">
        <v>172</v>
      </c>
    </row>
    <row r="19" spans="1:9" ht="74.099999999999994" customHeight="1" x14ac:dyDescent="0.25">
      <c r="A19" s="7">
        <v>19</v>
      </c>
      <c r="B19" s="7" t="s">
        <v>174</v>
      </c>
      <c r="C19" s="22" t="s">
        <v>437</v>
      </c>
      <c r="D19" s="47" t="s">
        <v>438</v>
      </c>
      <c r="E19" s="7" t="s">
        <v>439</v>
      </c>
      <c r="F19" s="7" t="s">
        <v>440</v>
      </c>
      <c r="G19" s="7" t="s">
        <v>441</v>
      </c>
      <c r="H19" s="44" t="s">
        <v>442</v>
      </c>
      <c r="I19" s="44" t="s">
        <v>179</v>
      </c>
    </row>
    <row r="20" spans="1:9" ht="74.099999999999994" customHeight="1" x14ac:dyDescent="0.25">
      <c r="A20" s="28">
        <v>20</v>
      </c>
      <c r="B20" s="28" t="s">
        <v>184</v>
      </c>
      <c r="C20" s="22" t="s">
        <v>437</v>
      </c>
      <c r="D20" s="47" t="s">
        <v>438</v>
      </c>
      <c r="E20" s="28" t="s">
        <v>443</v>
      </c>
      <c r="F20" s="28" t="s">
        <v>444</v>
      </c>
      <c r="G20" s="28" t="s">
        <v>445</v>
      </c>
      <c r="H20" s="43" t="s">
        <v>446</v>
      </c>
      <c r="I20" s="43" t="s">
        <v>179</v>
      </c>
    </row>
    <row r="21" spans="1:9" ht="74.099999999999994" customHeight="1" x14ac:dyDescent="0.25">
      <c r="A21" s="7">
        <v>21</v>
      </c>
      <c r="B21" s="7" t="s">
        <v>186</v>
      </c>
      <c r="C21" s="22" t="s">
        <v>437</v>
      </c>
      <c r="D21" s="47" t="s">
        <v>438</v>
      </c>
      <c r="E21" s="7" t="s">
        <v>447</v>
      </c>
      <c r="F21" s="7" t="s">
        <v>448</v>
      </c>
      <c r="G21" s="7" t="s">
        <v>449</v>
      </c>
      <c r="H21" s="44" t="s">
        <v>450</v>
      </c>
      <c r="I21" s="44" t="s">
        <v>179</v>
      </c>
    </row>
    <row r="22" spans="1:9" ht="74.099999999999994" customHeight="1" x14ac:dyDescent="0.25">
      <c r="A22" s="28">
        <v>22</v>
      </c>
      <c r="B22" s="28" t="s">
        <v>189</v>
      </c>
      <c r="C22" s="29" t="s">
        <v>370</v>
      </c>
      <c r="D22" s="45" t="s">
        <v>371</v>
      </c>
      <c r="E22" s="28" t="s">
        <v>451</v>
      </c>
      <c r="F22" s="28" t="s">
        <v>452</v>
      </c>
      <c r="G22" s="28" t="s">
        <v>453</v>
      </c>
      <c r="H22" s="43" t="s">
        <v>454</v>
      </c>
      <c r="I22" s="43" t="s">
        <v>455</v>
      </c>
    </row>
    <row r="23" spans="1:9" ht="74.099999999999994" customHeight="1" x14ac:dyDescent="0.25">
      <c r="A23" s="7">
        <v>23</v>
      </c>
      <c r="B23" s="7" t="s">
        <v>195</v>
      </c>
      <c r="C23" s="22" t="s">
        <v>437</v>
      </c>
      <c r="D23" s="47" t="s">
        <v>438</v>
      </c>
      <c r="E23" s="7" t="s">
        <v>456</v>
      </c>
      <c r="F23" s="7" t="s">
        <v>457</v>
      </c>
      <c r="G23" s="7" t="s">
        <v>458</v>
      </c>
      <c r="H23" s="44" t="s">
        <v>459</v>
      </c>
      <c r="I23" s="44" t="s">
        <v>51</v>
      </c>
    </row>
    <row r="24" spans="1:9" ht="74.099999999999994" customHeight="1" x14ac:dyDescent="0.25">
      <c r="A24" s="28">
        <v>24</v>
      </c>
      <c r="B24" s="28" t="s">
        <v>203</v>
      </c>
      <c r="C24" s="30" t="s">
        <v>381</v>
      </c>
      <c r="D24" s="46" t="s">
        <v>382</v>
      </c>
      <c r="E24" s="28" t="s">
        <v>460</v>
      </c>
      <c r="F24" s="28" t="s">
        <v>461</v>
      </c>
      <c r="G24" s="28" t="s">
        <v>462</v>
      </c>
      <c r="H24" s="43" t="s">
        <v>463</v>
      </c>
      <c r="I24" s="43" t="s">
        <v>208</v>
      </c>
    </row>
    <row r="25" spans="1:9" ht="74.099999999999994" customHeight="1" x14ac:dyDescent="0.25">
      <c r="A25" s="7">
        <v>25</v>
      </c>
      <c r="B25" s="7" t="s">
        <v>211</v>
      </c>
      <c r="C25" s="7" t="s">
        <v>360</v>
      </c>
      <c r="D25" s="42" t="s">
        <v>361</v>
      </c>
      <c r="E25" s="7" t="s">
        <v>464</v>
      </c>
      <c r="F25" s="7" t="s">
        <v>465</v>
      </c>
      <c r="G25" s="7" t="s">
        <v>466</v>
      </c>
      <c r="H25" s="44" t="s">
        <v>467</v>
      </c>
      <c r="I25" s="44" t="s">
        <v>208</v>
      </c>
    </row>
    <row r="26" spans="1:9" ht="74.099999999999994" customHeight="1" x14ac:dyDescent="0.25">
      <c r="A26" s="28">
        <v>26</v>
      </c>
      <c r="B26" s="28" t="s">
        <v>218</v>
      </c>
      <c r="C26" s="30" t="s">
        <v>381</v>
      </c>
      <c r="D26" s="46" t="s">
        <v>382</v>
      </c>
      <c r="E26" s="28" t="s">
        <v>468</v>
      </c>
      <c r="F26" s="28" t="s">
        <v>469</v>
      </c>
      <c r="G26" s="28" t="s">
        <v>470</v>
      </c>
      <c r="H26" s="43" t="s">
        <v>471</v>
      </c>
      <c r="I26" s="43" t="s">
        <v>472</v>
      </c>
    </row>
    <row r="27" spans="1:9" ht="74.099999999999994" customHeight="1" x14ac:dyDescent="0.25">
      <c r="A27" s="7">
        <v>27</v>
      </c>
      <c r="B27" s="7" t="s">
        <v>225</v>
      </c>
      <c r="C27" s="30" t="s">
        <v>381</v>
      </c>
      <c r="D27" s="46" t="s">
        <v>382</v>
      </c>
      <c r="E27" s="7" t="s">
        <v>473</v>
      </c>
      <c r="F27" s="7" t="s">
        <v>474</v>
      </c>
      <c r="G27" s="7" t="s">
        <v>475</v>
      </c>
      <c r="H27" s="44" t="s">
        <v>476</v>
      </c>
      <c r="I27" s="44" t="s">
        <v>208</v>
      </c>
    </row>
    <row r="29" spans="1:9" ht="27" customHeight="1" x14ac:dyDescent="0.25">
      <c r="A29" s="52" t="s">
        <v>477</v>
      </c>
      <c r="B29" s="52"/>
      <c r="C29" s="52"/>
      <c r="D29" s="52"/>
      <c r="E29" s="52"/>
      <c r="F29" s="52"/>
      <c r="G29" s="52"/>
      <c r="H29" s="52"/>
      <c r="I29" s="52"/>
    </row>
    <row r="30" spans="1:9" x14ac:dyDescent="0.25">
      <c r="A30" s="45" t="s">
        <v>371</v>
      </c>
      <c r="B30" s="53" t="s">
        <v>478</v>
      </c>
      <c r="C30" s="53"/>
      <c r="D30" s="53"/>
      <c r="E30" s="53"/>
      <c r="F30" s="53"/>
      <c r="G30" s="53"/>
      <c r="H30" s="53"/>
      <c r="I30" s="53"/>
    </row>
    <row r="31" spans="1:9" ht="30" x14ac:dyDescent="0.25">
      <c r="A31" s="42" t="s">
        <v>361</v>
      </c>
      <c r="B31" s="53" t="s">
        <v>479</v>
      </c>
      <c r="C31" s="53"/>
      <c r="D31" s="53"/>
      <c r="E31" s="53"/>
      <c r="F31" s="53"/>
      <c r="G31" s="53"/>
      <c r="H31" s="53"/>
      <c r="I31" s="53"/>
    </row>
    <row r="32" spans="1:9" ht="30" x14ac:dyDescent="0.25">
      <c r="A32" s="46" t="s">
        <v>382</v>
      </c>
      <c r="B32" s="53" t="s">
        <v>480</v>
      </c>
      <c r="C32" s="53"/>
      <c r="D32" s="53"/>
      <c r="E32" s="53"/>
      <c r="F32" s="53"/>
      <c r="G32" s="53"/>
      <c r="H32" s="53"/>
      <c r="I32" s="53"/>
    </row>
    <row r="33" spans="1:9" ht="30" x14ac:dyDescent="0.25">
      <c r="A33" s="47" t="s">
        <v>438</v>
      </c>
      <c r="B33" s="53" t="s">
        <v>481</v>
      </c>
      <c r="C33" s="53"/>
      <c r="D33" s="53"/>
      <c r="E33" s="53"/>
      <c r="F33" s="53"/>
      <c r="G33" s="53"/>
      <c r="H33" s="53"/>
      <c r="I33" s="53"/>
    </row>
    <row r="35" spans="1:9" ht="38.1" customHeight="1" x14ac:dyDescent="0.25">
      <c r="A35" s="54" t="s">
        <v>482</v>
      </c>
      <c r="B35" s="54"/>
      <c r="C35" s="54"/>
      <c r="D35" s="54"/>
      <c r="E35" s="54"/>
      <c r="F35" s="54"/>
      <c r="G35" s="54"/>
      <c r="H35" s="54"/>
      <c r="I35" s="54"/>
    </row>
  </sheetData>
  <mergeCells count="6">
    <mergeCell ref="A35:I35"/>
    <mergeCell ref="A29:I29"/>
    <mergeCell ref="B30:I30"/>
    <mergeCell ref="B31:I31"/>
    <mergeCell ref="B32:I32"/>
    <mergeCell ref="B33:I33"/>
  </mergeCells>
  <dataValidations count="1">
    <dataValidation type="list" sqref="D2:D27" xr:uid="{00000000-0002-0000-0300-000000000000}">
      <formula1>"Corrigé,Précisé – à adapter,Validé – sans changement,Veille réglementaire"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topLeftCell="A18" workbookViewId="0">
      <selection activeCell="I13" sqref="I13"/>
    </sheetView>
  </sheetViews>
  <sheetFormatPr baseColWidth="10" defaultColWidth="9.140625" defaultRowHeight="15" x14ac:dyDescent="0.25"/>
  <cols>
    <col min="1" max="1" width="36" customWidth="1"/>
    <col min="2" max="2" width="85" customWidth="1"/>
    <col min="3" max="8" width="13" customWidth="1"/>
  </cols>
  <sheetData>
    <row r="1" spans="1:8" ht="44.1" customHeight="1" x14ac:dyDescent="0.35">
      <c r="A1" s="55" t="s">
        <v>483</v>
      </c>
      <c r="B1" s="55"/>
      <c r="C1" s="14"/>
      <c r="D1" s="14"/>
      <c r="E1" s="14"/>
      <c r="F1" s="14"/>
      <c r="G1" s="14"/>
      <c r="H1" s="14"/>
    </row>
    <row r="2" spans="1:8" ht="38.1" customHeight="1" x14ac:dyDescent="0.25">
      <c r="A2" s="56" t="s">
        <v>484</v>
      </c>
      <c r="B2" s="56"/>
      <c r="C2" s="32"/>
      <c r="D2" s="32"/>
      <c r="E2" s="32"/>
      <c r="F2" s="32"/>
      <c r="G2" s="32"/>
      <c r="H2" s="32"/>
    </row>
    <row r="4" spans="1:8" ht="30" customHeight="1" x14ac:dyDescent="0.25">
      <c r="A4" s="57" t="s">
        <v>485</v>
      </c>
      <c r="B4" s="57"/>
      <c r="C4" s="33"/>
      <c r="D4" s="33"/>
    </row>
    <row r="5" spans="1:8" ht="30" customHeight="1" x14ac:dyDescent="0.25">
      <c r="A5" t="s">
        <v>486</v>
      </c>
      <c r="B5" s="34">
        <f>COUNTA('Pilotage de crise'!C6:C44)</f>
        <v>39</v>
      </c>
    </row>
    <row r="6" spans="1:8" ht="30" customHeight="1" x14ac:dyDescent="0.25">
      <c r="A6" t="s">
        <v>487</v>
      </c>
      <c r="B6" s="34">
        <f>COUNTIF('Pilotage de crise'!D6:D44,"Oui")</f>
        <v>0</v>
      </c>
    </row>
    <row r="7" spans="1:8" ht="30" customHeight="1" x14ac:dyDescent="0.25">
      <c r="A7" t="s">
        <v>488</v>
      </c>
      <c r="B7" s="34">
        <f>COUNTIF('Pilotage de crise'!E6:E44,"Envoyé")</f>
        <v>0</v>
      </c>
    </row>
    <row r="8" spans="1:8" ht="30" customHeight="1" x14ac:dyDescent="0.25">
      <c r="A8" t="s">
        <v>489</v>
      </c>
      <c r="B8" s="34">
        <f ca="1">COUNTIF('Pilotage de crise'!P6:P44,"EN RETARD")</f>
        <v>0</v>
      </c>
    </row>
    <row r="9" spans="1:8" ht="30" customHeight="1" x14ac:dyDescent="0.25">
      <c r="A9" t="s">
        <v>270</v>
      </c>
      <c r="B9" s="34">
        <f>COUNTIF('Pilotage de crise'!D6:D44,"À qualifier")</f>
        <v>39</v>
      </c>
    </row>
    <row r="11" spans="1:8" ht="30.95" customHeight="1" x14ac:dyDescent="0.25">
      <c r="A11" s="57" t="s">
        <v>490</v>
      </c>
      <c r="B11" s="57"/>
      <c r="C11" s="33"/>
      <c r="D11" s="33"/>
      <c r="E11" s="33"/>
      <c r="F11" s="33"/>
      <c r="G11" s="33"/>
      <c r="H11" s="33"/>
    </row>
    <row r="12" spans="1:8" ht="51.95" customHeight="1" x14ac:dyDescent="0.25">
      <c r="A12" s="35" t="s">
        <v>491</v>
      </c>
      <c r="B12" s="3" t="s">
        <v>492</v>
      </c>
    </row>
    <row r="13" spans="1:8" ht="51.95" customHeight="1" x14ac:dyDescent="0.25">
      <c r="A13" s="35" t="s">
        <v>493</v>
      </c>
      <c r="B13" s="3" t="s">
        <v>494</v>
      </c>
    </row>
    <row r="14" spans="1:8" ht="51.95" customHeight="1" x14ac:dyDescent="0.25">
      <c r="A14" s="35" t="s">
        <v>495</v>
      </c>
      <c r="B14" s="3" t="s">
        <v>496</v>
      </c>
    </row>
    <row r="15" spans="1:8" ht="51.95" customHeight="1" x14ac:dyDescent="0.25">
      <c r="A15" s="35" t="s">
        <v>497</v>
      </c>
      <c r="B15" s="3" t="s">
        <v>498</v>
      </c>
    </row>
    <row r="16" spans="1:8" ht="51.95" customHeight="1" x14ac:dyDescent="0.25">
      <c r="A16" s="35" t="s">
        <v>499</v>
      </c>
      <c r="B16" s="3" t="s">
        <v>500</v>
      </c>
    </row>
    <row r="17" spans="1:8" ht="51.95" customHeight="1" x14ac:dyDescent="0.25">
      <c r="A17" s="35" t="s">
        <v>501</v>
      </c>
      <c r="B17" s="3" t="s">
        <v>502</v>
      </c>
    </row>
    <row r="18" spans="1:8" ht="51.95" customHeight="1" x14ac:dyDescent="0.25">
      <c r="A18" s="35" t="s">
        <v>503</v>
      </c>
      <c r="B18" s="3" t="s">
        <v>504</v>
      </c>
    </row>
    <row r="19" spans="1:8" ht="51.95" customHeight="1" x14ac:dyDescent="0.25">
      <c r="A19" s="35" t="s">
        <v>505</v>
      </c>
      <c r="B19" s="3" t="s">
        <v>506</v>
      </c>
    </row>
    <row r="21" spans="1:8" ht="30.95" customHeight="1" x14ac:dyDescent="0.25">
      <c r="A21" s="58" t="s">
        <v>507</v>
      </c>
      <c r="B21" s="58"/>
      <c r="C21" s="36"/>
      <c r="D21" s="36"/>
      <c r="E21" s="36"/>
      <c r="F21" s="36"/>
      <c r="G21" s="36"/>
      <c r="H21" s="36"/>
    </row>
    <row r="22" spans="1:8" ht="45" customHeight="1" x14ac:dyDescent="0.25">
      <c r="A22" s="37" t="s">
        <v>508</v>
      </c>
      <c r="B22" s="38" t="s">
        <v>509</v>
      </c>
    </row>
    <row r="23" spans="1:8" ht="45" customHeight="1" x14ac:dyDescent="0.25">
      <c r="A23" s="37" t="s">
        <v>510</v>
      </c>
      <c r="B23" s="38" t="s">
        <v>511</v>
      </c>
    </row>
    <row r="24" spans="1:8" ht="45" customHeight="1" x14ac:dyDescent="0.25">
      <c r="A24" s="37" t="s">
        <v>512</v>
      </c>
      <c r="B24" s="38" t="s">
        <v>513</v>
      </c>
    </row>
    <row r="25" spans="1:8" ht="45" customHeight="1" x14ac:dyDescent="0.25">
      <c r="A25" s="37" t="s">
        <v>514</v>
      </c>
      <c r="B25" s="38" t="s">
        <v>515</v>
      </c>
    </row>
    <row r="26" spans="1:8" ht="45" customHeight="1" x14ac:dyDescent="0.25">
      <c r="A26" s="37" t="s">
        <v>516</v>
      </c>
      <c r="B26" s="38" t="s">
        <v>517</v>
      </c>
    </row>
    <row r="27" spans="1:8" ht="45" customHeight="1" x14ac:dyDescent="0.25">
      <c r="A27" s="37" t="s">
        <v>518</v>
      </c>
      <c r="B27" s="38" t="s">
        <v>519</v>
      </c>
    </row>
    <row r="28" spans="1:8" ht="45" customHeight="1" x14ac:dyDescent="0.25">
      <c r="A28" s="37" t="s">
        <v>520</v>
      </c>
      <c r="B28" s="38" t="s">
        <v>521</v>
      </c>
    </row>
    <row r="30" spans="1:8" ht="30.95" customHeight="1" x14ac:dyDescent="0.25">
      <c r="A30" s="57" t="s">
        <v>522</v>
      </c>
      <c r="B30" s="57"/>
      <c r="C30" s="33"/>
      <c r="D30" s="33"/>
      <c r="E30" s="33"/>
      <c r="F30" s="33"/>
      <c r="G30" s="33"/>
      <c r="H30" s="33"/>
    </row>
    <row r="31" spans="1:8" ht="27.95" customHeight="1" x14ac:dyDescent="0.25">
      <c r="A31" s="39" t="s">
        <v>523</v>
      </c>
      <c r="B31" s="40" t="s">
        <v>524</v>
      </c>
    </row>
    <row r="32" spans="1:8" ht="27.95" customHeight="1" x14ac:dyDescent="0.25">
      <c r="A32" s="39" t="s">
        <v>525</v>
      </c>
      <c r="B32" s="40" t="s">
        <v>524</v>
      </c>
    </row>
    <row r="33" spans="1:2" ht="27.95" customHeight="1" x14ac:dyDescent="0.25">
      <c r="A33" s="39" t="s">
        <v>526</v>
      </c>
      <c r="B33" s="40" t="s">
        <v>524</v>
      </c>
    </row>
    <row r="34" spans="1:2" ht="27.95" customHeight="1" x14ac:dyDescent="0.25">
      <c r="A34" s="39" t="s">
        <v>527</v>
      </c>
      <c r="B34" s="40" t="s">
        <v>524</v>
      </c>
    </row>
    <row r="35" spans="1:2" ht="27.95" customHeight="1" x14ac:dyDescent="0.25">
      <c r="A35" s="39" t="s">
        <v>528</v>
      </c>
      <c r="B35" s="40" t="s">
        <v>524</v>
      </c>
    </row>
    <row r="36" spans="1:2" ht="27.95" customHeight="1" x14ac:dyDescent="0.25">
      <c r="A36" s="39" t="s">
        <v>529</v>
      </c>
      <c r="B36" s="40" t="s">
        <v>530</v>
      </c>
    </row>
  </sheetData>
  <mergeCells count="6">
    <mergeCell ref="A30:B30"/>
    <mergeCell ref="A1:B1"/>
    <mergeCell ref="A2:B2"/>
    <mergeCell ref="A4:B4"/>
    <mergeCell ref="A11:B11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Déclarations</vt:lpstr>
      <vt:lpstr>Sources</vt:lpstr>
      <vt:lpstr>Pilotage de crise</vt:lpstr>
      <vt:lpstr>Journal des corrections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stephane diot</cp:lastModifiedBy>
  <dcterms:modified xsi:type="dcterms:W3CDTF">2026-10-03T07:12:26Z</dcterms:modified>
</cp:coreProperties>
</file>